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15600" windowHeight="9240"/>
  </bookViews>
  <sheets>
    <sheet name="Classe" sheetId="1" r:id="rId1"/>
    <sheet name="Elève1" sheetId="4" r:id="rId2"/>
    <sheet name="Elève2" sheetId="8" r:id="rId3"/>
    <sheet name="Elève3" sheetId="9" r:id="rId4"/>
    <sheet name="Elève4" sheetId="10" r:id="rId5"/>
    <sheet name="Elève5" sheetId="11" r:id="rId6"/>
    <sheet name="Elève6" sheetId="12" r:id="rId7"/>
    <sheet name="Elève7" sheetId="13" r:id="rId8"/>
    <sheet name="Elève8" sheetId="14" r:id="rId9"/>
    <sheet name="Elève9" sheetId="15" r:id="rId10"/>
    <sheet name="Elève10" sheetId="16" r:id="rId11"/>
    <sheet name="Elève11" sheetId="18" r:id="rId12"/>
    <sheet name="Elève12" sheetId="19" r:id="rId13"/>
    <sheet name="Elève13" sheetId="20" r:id="rId14"/>
    <sheet name="Elève14" sheetId="21" r:id="rId15"/>
    <sheet name="Elève15" sheetId="22" r:id="rId16"/>
    <sheet name="Elève16" sheetId="23" r:id="rId17"/>
    <sheet name="Elève17" sheetId="24" r:id="rId18"/>
    <sheet name="Elève18" sheetId="25" r:id="rId19"/>
    <sheet name="Elève19" sheetId="26" r:id="rId20"/>
    <sheet name="Elève20" sheetId="27" r:id="rId21"/>
    <sheet name="Elève21" sheetId="28" r:id="rId22"/>
    <sheet name="Elève22" sheetId="29" r:id="rId23"/>
    <sheet name="Elève23" sheetId="30" r:id="rId24"/>
    <sheet name="Elève24" sheetId="31" r:id="rId25"/>
    <sheet name="Elève25" sheetId="32" r:id="rId26"/>
    <sheet name="Elève26" sheetId="33" r:id="rId27"/>
    <sheet name="Elève27" sheetId="34" r:id="rId28"/>
    <sheet name="Elève28" sheetId="35" r:id="rId29"/>
    <sheet name="Elève29" sheetId="36" r:id="rId30"/>
    <sheet name="Elève30" sheetId="37" r:id="rId31"/>
  </sheets>
  <calcPr calcId="125725"/>
</workbook>
</file>

<file path=xl/calcChain.xml><?xml version="1.0" encoding="utf-8"?>
<calcChain xmlns="http://schemas.openxmlformats.org/spreadsheetml/2006/main">
  <c r="G51" i="8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9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10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1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12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13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14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15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16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18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19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0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2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3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4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5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6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7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8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29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30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3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32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33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34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35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36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37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51" i="4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B58" i="27" l="1"/>
  <c r="B58" i="16"/>
  <c r="B58" i="14"/>
  <c r="B58" i="37"/>
  <c r="B58" i="35"/>
  <c r="B58" i="33"/>
  <c r="B58" i="31"/>
  <c r="B58" i="29"/>
  <c r="B58" i="25"/>
  <c r="B58" i="23"/>
  <c r="B58" i="21"/>
  <c r="B58" i="19"/>
  <c r="B58" i="12"/>
  <c r="B58" i="36"/>
  <c r="B58" i="34"/>
  <c r="B58" i="32"/>
  <c r="B58" i="30"/>
  <c r="B58" i="28"/>
  <c r="B58" i="26"/>
  <c r="B58" i="24"/>
  <c r="B58" i="22"/>
  <c r="B58" i="20"/>
  <c r="B58" i="18"/>
  <c r="B58" i="15"/>
  <c r="B58" i="13"/>
  <c r="B58" i="8"/>
  <c r="B58" i="11"/>
  <c r="B58" i="10"/>
  <c r="B58" i="4"/>
  <c r="B58" i="9"/>
  <c r="D25" i="4"/>
  <c r="F25" s="1"/>
  <c r="D25" i="37"/>
  <c r="F25" s="1"/>
  <c r="D25" i="36"/>
  <c r="F25" s="1"/>
  <c r="D25" i="35"/>
  <c r="F25" s="1"/>
  <c r="D25" i="34"/>
  <c r="F25" s="1"/>
  <c r="D25" i="33"/>
  <c r="F25" s="1"/>
  <c r="D25" i="32"/>
  <c r="F25" s="1"/>
  <c r="D25" i="31"/>
  <c r="F25" s="1"/>
  <c r="D25" i="30"/>
  <c r="F25" s="1"/>
  <c r="D25" i="29"/>
  <c r="F25" s="1"/>
  <c r="D25" i="28"/>
  <c r="F25" s="1"/>
  <c r="D25" i="27"/>
  <c r="F25" s="1"/>
  <c r="D25" i="26"/>
  <c r="F25" s="1"/>
  <c r="D25" i="25"/>
  <c r="F25" s="1"/>
  <c r="D25" i="24"/>
  <c r="F25" s="1"/>
  <c r="D25" i="23"/>
  <c r="F25" s="1"/>
  <c r="D25" i="22"/>
  <c r="F25" s="1"/>
  <c r="D25" i="21"/>
  <c r="F25" s="1"/>
  <c r="D25" i="20"/>
  <c r="F25" s="1"/>
  <c r="D25" i="19"/>
  <c r="F25" s="1"/>
  <c r="D25" i="18"/>
  <c r="F25" s="1"/>
  <c r="D25" i="16"/>
  <c r="F25" s="1"/>
  <c r="D25" i="15"/>
  <c r="F25" s="1"/>
  <c r="D25" i="14"/>
  <c r="F25" s="1"/>
  <c r="D25" i="13"/>
  <c r="F25" s="1"/>
  <c r="D25" i="12"/>
  <c r="F25" s="1"/>
  <c r="D25" i="11"/>
  <c r="F25" s="1"/>
  <c r="D25" i="10"/>
  <c r="F25" s="1"/>
  <c r="D25" i="9"/>
  <c r="F25" s="1"/>
  <c r="D25" i="8"/>
  <c r="F25" s="1"/>
  <c r="D21" i="21" l="1"/>
  <c r="F21" s="1"/>
  <c r="D22"/>
  <c r="F22" s="1"/>
  <c r="D23"/>
  <c r="F23" s="1"/>
  <c r="D24"/>
  <c r="F24" s="1"/>
  <c r="A1" i="16"/>
  <c r="A1" i="15"/>
  <c r="A1" i="14"/>
  <c r="A1" i="13"/>
  <c r="A1" i="12"/>
  <c r="A1" i="11"/>
  <c r="A1" i="10"/>
  <c r="D53" i="37"/>
  <c r="D52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D53" i="36"/>
  <c r="D52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D53" i="35"/>
  <c r="D52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D53" i="34"/>
  <c r="D52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33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32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31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30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9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8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7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6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5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4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3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2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1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20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19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18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16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15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14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13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12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11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10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9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B55" i="8"/>
  <c r="D51"/>
  <c r="F51" s="1"/>
  <c r="D50"/>
  <c r="F50" s="1"/>
  <c r="D49"/>
  <c r="F49" s="1"/>
  <c r="D48"/>
  <c r="F48" s="1"/>
  <c r="D47"/>
  <c r="F47" s="1"/>
  <c r="D46"/>
  <c r="F46" s="1"/>
  <c r="D45"/>
  <c r="F45" s="1"/>
  <c r="D44"/>
  <c r="F44" s="1"/>
  <c r="D43"/>
  <c r="F43" s="1"/>
  <c r="D42"/>
  <c r="F42" s="1"/>
  <c r="D41"/>
  <c r="F41" s="1"/>
  <c r="D40"/>
  <c r="F40" s="1"/>
  <c r="D39"/>
  <c r="F39" s="1"/>
  <c r="D38"/>
  <c r="F38" s="1"/>
  <c r="D37"/>
  <c r="F37" s="1"/>
  <c r="D36"/>
  <c r="F36" s="1"/>
  <c r="D35"/>
  <c r="F35" s="1"/>
  <c r="D34"/>
  <c r="F34" s="1"/>
  <c r="D33"/>
  <c r="F33" s="1"/>
  <c r="D32"/>
  <c r="F32" s="1"/>
  <c r="D31"/>
  <c r="F31" s="1"/>
  <c r="D30"/>
  <c r="F30" s="1"/>
  <c r="D29"/>
  <c r="F29" s="1"/>
  <c r="D28"/>
  <c r="F28" s="1"/>
  <c r="D27"/>
  <c r="F27" s="1"/>
  <c r="D26"/>
  <c r="F26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D6" i="4"/>
  <c r="F6" s="1"/>
  <c r="D7"/>
  <c r="F7" s="1"/>
  <c r="D8"/>
  <c r="F8" s="1"/>
  <c r="D9"/>
  <c r="F9" s="1"/>
  <c r="D10"/>
  <c r="F10" s="1"/>
  <c r="D11"/>
  <c r="F11" s="1"/>
  <c r="D12"/>
  <c r="F12" s="1"/>
  <c r="D13"/>
  <c r="F13" s="1"/>
  <c r="D14"/>
  <c r="F14" s="1"/>
  <c r="D15"/>
  <c r="F15" s="1"/>
  <c r="D16"/>
  <c r="F16" s="1"/>
  <c r="D17"/>
  <c r="F17" s="1"/>
  <c r="D18"/>
  <c r="F18" s="1"/>
  <c r="D19"/>
  <c r="F19" s="1"/>
  <c r="D20"/>
  <c r="F20" s="1"/>
  <c r="D21"/>
  <c r="F21" s="1"/>
  <c r="D22"/>
  <c r="F22" s="1"/>
  <c r="D23"/>
  <c r="F23" s="1"/>
  <c r="D24"/>
  <c r="F24" s="1"/>
  <c r="D26"/>
  <c r="F26" s="1"/>
  <c r="D27"/>
  <c r="F27" s="1"/>
  <c r="D28"/>
  <c r="F28" s="1"/>
  <c r="D29"/>
  <c r="F29" s="1"/>
  <c r="D30"/>
  <c r="F30" s="1"/>
  <c r="D31"/>
  <c r="F31" s="1"/>
  <c r="D32"/>
  <c r="F32" s="1"/>
  <c r="D33"/>
  <c r="F33" s="1"/>
  <c r="D34"/>
  <c r="F34" s="1"/>
  <c r="D35"/>
  <c r="F35" s="1"/>
  <c r="D36"/>
  <c r="F36" s="1"/>
  <c r="D37"/>
  <c r="F37" s="1"/>
  <c r="D38"/>
  <c r="F38" s="1"/>
  <c r="D39"/>
  <c r="F39" s="1"/>
  <c r="D40"/>
  <c r="F40" s="1"/>
  <c r="D41"/>
  <c r="F41" s="1"/>
  <c r="D42"/>
  <c r="F42" s="1"/>
  <c r="D43"/>
  <c r="F43" s="1"/>
  <c r="D44"/>
  <c r="F44" s="1"/>
  <c r="D45"/>
  <c r="F45" s="1"/>
  <c r="D46"/>
  <c r="F46" s="1"/>
  <c r="D47"/>
  <c r="F47" s="1"/>
  <c r="D48"/>
  <c r="F48" s="1"/>
  <c r="D49"/>
  <c r="F49" s="1"/>
  <c r="D50"/>
  <c r="F50" s="1"/>
  <c r="D51"/>
  <c r="F51" s="1"/>
  <c r="B55"/>
  <c r="F1" i="9" l="1"/>
  <c r="B3" i="1" s="1"/>
  <c r="F1" i="13"/>
  <c r="B7" i="1" s="1"/>
  <c r="F1" i="18"/>
  <c r="B11" i="1" s="1"/>
  <c r="F1" i="22"/>
  <c r="B15" i="1" s="1"/>
  <c r="F1" i="26"/>
  <c r="B19" i="1" s="1"/>
  <c r="F1" i="30"/>
  <c r="B23" i="1" s="1"/>
  <c r="F1" i="25"/>
  <c r="B18" i="1" s="1"/>
  <c r="F1" i="29"/>
  <c r="F1" i="33"/>
  <c r="F1" i="34"/>
  <c r="F1" i="35"/>
  <c r="F1" i="36"/>
  <c r="F1" i="37"/>
  <c r="F1" i="10"/>
  <c r="B4" i="1" s="1"/>
  <c r="F1" i="14"/>
  <c r="B8" i="1" s="1"/>
  <c r="F1" i="19"/>
  <c r="B12" i="1" s="1"/>
  <c r="F1" i="23"/>
  <c r="B16" i="1" s="1"/>
  <c r="F1" i="27"/>
  <c r="B20" i="1" s="1"/>
  <c r="F1" i="31"/>
  <c r="B24" i="1" s="1"/>
  <c r="F1" i="11"/>
  <c r="B5" i="1" s="1"/>
  <c r="F1" i="15"/>
  <c r="B9" i="1" s="1"/>
  <c r="F1" i="20"/>
  <c r="B13" i="1" s="1"/>
  <c r="F1" i="24"/>
  <c r="B17" i="1" s="1"/>
  <c r="F1" i="28"/>
  <c r="B21" i="1" s="1"/>
  <c r="F1" i="32"/>
  <c r="F1" i="8"/>
  <c r="B2" i="1" s="1"/>
  <c r="F1" i="12"/>
  <c r="B6" i="1" s="1"/>
  <c r="F1" i="16"/>
  <c r="B10" i="1" s="1"/>
  <c r="F1" i="21"/>
  <c r="B14" i="1" s="1"/>
  <c r="D1" i="34"/>
  <c r="D1" i="35"/>
  <c r="D1" i="36"/>
  <c r="D1" i="37"/>
  <c r="D1" i="28"/>
  <c r="D1" i="13"/>
  <c r="D1" i="14"/>
  <c r="D1" i="31"/>
  <c r="D1" i="9"/>
  <c r="D1" i="15"/>
  <c r="D1" i="23"/>
  <c r="D1" i="32"/>
  <c r="B25" i="1" s="1"/>
  <c r="D1" i="25"/>
  <c r="D1" i="18"/>
  <c r="D1" i="8"/>
  <c r="D1" i="19"/>
  <c r="D1" i="24"/>
  <c r="D1" i="20"/>
  <c r="D1" i="33"/>
  <c r="D1" i="11"/>
  <c r="D1" i="30"/>
  <c r="D1" i="26"/>
  <c r="D1" i="27"/>
  <c r="D1" i="22"/>
  <c r="D1" i="10"/>
  <c r="D1" i="16"/>
  <c r="D1" i="21"/>
  <c r="D1" i="29"/>
  <c r="B22" i="1" s="1"/>
  <c r="D1" i="12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 l="1"/>
  <c r="A1" i="22"/>
  <c r="A1" i="21"/>
  <c r="A1" i="20"/>
  <c r="A1" i="19"/>
  <c r="A1" i="18"/>
  <c r="A1" i="9" l="1"/>
  <c r="A1" i="8"/>
  <c r="D5" i="4"/>
  <c r="D1" l="1"/>
  <c r="B26" i="1" s="1"/>
  <c r="F5" i="4"/>
  <c r="F1" s="1"/>
  <c r="B1" i="1" s="1"/>
  <c r="E9" s="1"/>
  <c r="F9" s="1"/>
  <c r="A1" i="4"/>
  <c r="B30" i="1" l="1"/>
  <c r="B29"/>
  <c r="B28"/>
  <c r="B27"/>
  <c r="F6"/>
  <c r="F5" s="1"/>
  <c r="F3"/>
  <c r="F4" l="1"/>
</calcChain>
</file>

<file path=xl/sharedStrings.xml><?xml version="1.0" encoding="utf-8"?>
<sst xmlns="http://schemas.openxmlformats.org/spreadsheetml/2006/main" count="3535" uniqueCount="161">
  <si>
    <t>C1</t>
  </si>
  <si>
    <t>C2</t>
  </si>
  <si>
    <t>C3</t>
  </si>
  <si>
    <t>%</t>
  </si>
  <si>
    <t>Compétences scientifiques globales</t>
  </si>
  <si>
    <t>Dans le rouge</t>
  </si>
  <si>
    <t>A pousser au maximum</t>
  </si>
  <si>
    <t>Zone où tout peut basculer</t>
  </si>
  <si>
    <t>Nombre de compétences évaluées</t>
  </si>
  <si>
    <t>Calculs</t>
  </si>
  <si>
    <t>C4</t>
  </si>
  <si>
    <t>C6</t>
  </si>
  <si>
    <t>C7</t>
  </si>
  <si>
    <t>C8</t>
  </si>
  <si>
    <t>C9</t>
  </si>
  <si>
    <t>C10</t>
  </si>
  <si>
    <t>C11</t>
  </si>
  <si>
    <t>Calculer un pourcentage.</t>
  </si>
  <si>
    <t>S1</t>
  </si>
  <si>
    <t>S2</t>
  </si>
  <si>
    <t>S3</t>
  </si>
  <si>
    <t>S4</t>
  </si>
  <si>
    <t>S5</t>
  </si>
  <si>
    <t>S'organiser lors des travaux sur feuille école /maison.</t>
  </si>
  <si>
    <t>S6</t>
  </si>
  <si>
    <t>Code couleur</t>
  </si>
  <si>
    <t>Compétence non comprise</t>
  </si>
  <si>
    <t>Compétence parfaitement maîtrisée</t>
  </si>
  <si>
    <t>Evolution détaillée par compétence</t>
  </si>
  <si>
    <t>Evolution globale</t>
  </si>
  <si>
    <t>Evaluation n°</t>
  </si>
  <si>
    <t>Pourcentage</t>
  </si>
  <si>
    <t>Elève 27</t>
  </si>
  <si>
    <t>Elève 28</t>
  </si>
  <si>
    <t>Elève 29</t>
  </si>
  <si>
    <t>Elève 30</t>
  </si>
  <si>
    <t>Commence à vraiment maîtriser</t>
  </si>
  <si>
    <t>C : Compas</t>
  </si>
  <si>
    <t>R : Rapporteur</t>
  </si>
  <si>
    <t>E : Equerre</t>
  </si>
  <si>
    <t>Cal : Calculatrice</t>
  </si>
  <si>
    <t>CaR : Cahier de recherche</t>
  </si>
  <si>
    <t>CaB : Cahier de bord</t>
  </si>
  <si>
    <t>F : Feuille double</t>
  </si>
  <si>
    <t>M</t>
  </si>
  <si>
    <t>A</t>
  </si>
  <si>
    <t>T</t>
  </si>
  <si>
    <t>E</t>
  </si>
  <si>
    <t>R</t>
  </si>
  <si>
    <t>I</t>
  </si>
  <si>
    <t>L</t>
  </si>
  <si>
    <t>CrB : Crayon de bois ; Cr : Crayon</t>
  </si>
  <si>
    <t>Calculer avec des relatifs.</t>
  </si>
  <si>
    <t>Calculer avec des fractions.</t>
  </si>
  <si>
    <t>Respecter les priorités de calculs.</t>
  </si>
  <si>
    <t>Calculer avec des puissances.</t>
  </si>
  <si>
    <t>Ecrire une expression littérale lorsque c'est demandé.</t>
  </si>
  <si>
    <t>Réduire une expression littérale.</t>
  </si>
  <si>
    <t>Résoudre une équation.</t>
  </si>
  <si>
    <t>C12</t>
  </si>
  <si>
    <t>Faire le lien "proportionnalité - droite qui passe par l'origine".</t>
  </si>
  <si>
    <t>G1</t>
  </si>
  <si>
    <t>G3</t>
  </si>
  <si>
    <t>G4</t>
  </si>
  <si>
    <t>G5</t>
  </si>
  <si>
    <t>G6</t>
  </si>
  <si>
    <t>G7</t>
  </si>
  <si>
    <t>G8</t>
  </si>
  <si>
    <t>G9</t>
  </si>
  <si>
    <t>Utiliser les angles pour prouver un alignement de points.</t>
  </si>
  <si>
    <t>Construire des figures agrandies ou rétrécies.</t>
  </si>
  <si>
    <t>Calculer un coefficient d'agrandissement/réduction.</t>
  </si>
  <si>
    <t>Calculer une longueur avec Thalès.</t>
  </si>
  <si>
    <t>Calculer une longueur avec le cosinus.</t>
  </si>
  <si>
    <t>G10</t>
  </si>
  <si>
    <t>G12</t>
  </si>
  <si>
    <t>G14</t>
  </si>
  <si>
    <t>G15</t>
  </si>
  <si>
    <t>Argumenter par preuve ou contre exemple dans les "Vrai ou faux ?".</t>
  </si>
  <si>
    <t>Citer les arguments secondaires dans une argumentation.</t>
  </si>
  <si>
    <t>Calculer des aires et des volumes.</t>
  </si>
  <si>
    <t>Construire un patron de solide.</t>
  </si>
  <si>
    <t>Calculer une longueur d'un solide de l'espace (hauteur ; arrête ; diagonale).</t>
  </si>
  <si>
    <t>...autour des angles.</t>
  </si>
  <si>
    <t>...qui conserve les formes.</t>
  </si>
  <si>
    <t>...autour des triangles rectangles.</t>
  </si>
  <si>
    <t>...dans l'espace.</t>
  </si>
  <si>
    <t>Utiliser le calcul littéral pour abréger un tâtonnement.</t>
  </si>
  <si>
    <r>
      <t>Posture d'un(e) chercheu</t>
    </r>
    <r>
      <rPr>
        <b/>
        <u/>
        <sz val="11"/>
        <color theme="1"/>
        <rFont val="Calibri"/>
        <family val="2"/>
        <scheme val="minor"/>
      </rPr>
      <t>r</t>
    </r>
    <r>
      <rPr>
        <b/>
        <sz val="11"/>
        <color theme="1"/>
        <rFont val="Calibri"/>
        <family val="2"/>
        <scheme val="minor"/>
      </rPr>
      <t>(se) de mathématicien(ne) en classe.</t>
    </r>
  </si>
  <si>
    <t>Communication des résultats.</t>
  </si>
  <si>
    <t>Reconnaître et calculer des proportionnalités.</t>
  </si>
  <si>
    <t>Avoir un regard critique sur la cohérence de ses résultats.</t>
  </si>
  <si>
    <t>Etre capable de coopérer.</t>
  </si>
  <si>
    <t>Rédiger des problèmes.</t>
  </si>
  <si>
    <t>Rédiger de la géométrie.</t>
  </si>
  <si>
    <t>C</t>
  </si>
  <si>
    <t>P5</t>
  </si>
  <si>
    <t>Réussir une tâche complexe.</t>
  </si>
  <si>
    <t>OUI</t>
  </si>
  <si>
    <t>NON</t>
  </si>
  <si>
    <t>Construire un patron de pyramide.</t>
  </si>
  <si>
    <t>,</t>
  </si>
  <si>
    <t>Numérique.</t>
  </si>
  <si>
    <t>C5</t>
  </si>
  <si>
    <r>
      <t xml:space="preserve">Calculer une moyenne </t>
    </r>
    <r>
      <rPr>
        <i/>
        <sz val="11"/>
        <color theme="1"/>
        <rFont val="Calibri"/>
        <family val="2"/>
        <scheme val="minor"/>
      </rPr>
      <t>(avec ou sans coefficients).</t>
    </r>
  </si>
  <si>
    <t>Littéral.</t>
  </si>
  <si>
    <r>
      <t>Développer une expression littérale</t>
    </r>
    <r>
      <rPr>
        <i/>
        <sz val="11"/>
        <color rgb="FF000000"/>
        <rFont val="Calibri"/>
        <family val="2"/>
        <scheme val="minor"/>
      </rPr>
      <t xml:space="preserve"> (simple et double distributivité).</t>
    </r>
  </si>
  <si>
    <t>Informatique.</t>
  </si>
  <si>
    <t>Ecrire des formules avec un tableur.</t>
  </si>
  <si>
    <t>Enquêtes mathématiques</t>
  </si>
  <si>
    <t>E1</t>
  </si>
  <si>
    <t>E2</t>
  </si>
  <si>
    <t>E3</t>
  </si>
  <si>
    <t>E4</t>
  </si>
  <si>
    <t>Commencer une enquête par une phase de tâtonnements.</t>
  </si>
  <si>
    <r>
      <t xml:space="preserve">Calculer une vitesse moyenne </t>
    </r>
    <r>
      <rPr>
        <i/>
        <sz val="11"/>
        <color rgb="FF000000"/>
        <rFont val="Calibri"/>
        <family val="2"/>
        <scheme val="minor"/>
      </rPr>
      <t>(avec conversion de grandeurs).</t>
    </r>
  </si>
  <si>
    <t>Géométre</t>
  </si>
  <si>
    <t>G2</t>
  </si>
  <si>
    <t>…dans une tâche complexe.</t>
  </si>
  <si>
    <t>Choisir le théorème pertinent dans une tâche complexe.</t>
  </si>
  <si>
    <t>Etre capable de résoudre une tâche complexe.</t>
  </si>
  <si>
    <t>Etre capable de coopérer en classe.</t>
  </si>
  <si>
    <t>Elève 25</t>
  </si>
  <si>
    <t>Elève 26</t>
  </si>
  <si>
    <t>Calculer une longueur avec Pythagore 1</t>
  </si>
  <si>
    <t>Prouver qu'un triangle est rectangle avec Pythagore 2</t>
  </si>
  <si>
    <t>4C</t>
  </si>
  <si>
    <t>Entrer coef</t>
  </si>
  <si>
    <t>Points</t>
  </si>
  <si>
    <t>Activation coef</t>
  </si>
  <si>
    <t>Somme des coefficients activés</t>
  </si>
  <si>
    <t>Valeur</t>
  </si>
  <si>
    <t>Calculer un angle dans un triangle rectangle.</t>
  </si>
  <si>
    <t>Phrases réponses, explications, argumentation : l'art d'être clair !</t>
  </si>
  <si>
    <t>Moyenne avec coef</t>
  </si>
  <si>
    <t>Sans coef</t>
  </si>
  <si>
    <t>Avec coef</t>
  </si>
  <si>
    <t>Elève 1</t>
  </si>
  <si>
    <t>Elève 2</t>
  </si>
  <si>
    <t>Elève 3</t>
  </si>
  <si>
    <t>Elève 4</t>
  </si>
  <si>
    <t>Elève 5</t>
  </si>
  <si>
    <t>Elève 6</t>
  </si>
  <si>
    <t>Elève 7</t>
  </si>
  <si>
    <t>Elève 8</t>
  </si>
  <si>
    <t>Elève 9</t>
  </si>
  <si>
    <t>Elève 10</t>
  </si>
  <si>
    <t>Elève 11</t>
  </si>
  <si>
    <t>Elève 12</t>
  </si>
  <si>
    <t>Elève 13</t>
  </si>
  <si>
    <t>Elève 14</t>
  </si>
  <si>
    <t>Elève 15</t>
  </si>
  <si>
    <t>Elève 16</t>
  </si>
  <si>
    <t>Elève 17</t>
  </si>
  <si>
    <t>Elève 18</t>
  </si>
  <si>
    <t>Elève 19</t>
  </si>
  <si>
    <t>Elève 20</t>
  </si>
  <si>
    <t>Elève 21</t>
  </si>
  <si>
    <t>Elève 22</t>
  </si>
  <si>
    <t>Elève 23</t>
  </si>
  <si>
    <t>Elève 24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</si>
</sst>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2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indexed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20"/>
      <color theme="0"/>
      <name val="Calibri"/>
      <family val="2"/>
      <scheme val="minor"/>
    </font>
    <font>
      <sz val="14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00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64">
    <xf numFmtId="0" fontId="0" fillId="0" borderId="0" xfId="0"/>
    <xf numFmtId="0" fontId="2" fillId="0" borderId="1" xfId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Border="1"/>
    <xf numFmtId="0" fontId="0" fillId="4" borderId="0" xfId="0" applyFill="1" applyBorder="1"/>
    <xf numFmtId="0" fontId="0" fillId="4" borderId="0" xfId="0" applyFill="1" applyAlignment="1">
      <alignment horizontal="center"/>
    </xf>
    <xf numFmtId="0" fontId="0" fillId="4" borderId="0" xfId="0" applyFill="1"/>
    <xf numFmtId="0" fontId="0" fillId="0" borderId="0" xfId="0" applyFill="1" applyBorder="1" applyAlignment="1">
      <alignment horizontal="center" vertical="center"/>
    </xf>
    <xf numFmtId="0" fontId="0" fillId="6" borderId="0" xfId="0" applyFill="1"/>
    <xf numFmtId="0" fontId="0" fillId="6" borderId="0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10" fillId="0" borderId="0" xfId="0" applyFont="1" applyBorder="1"/>
    <xf numFmtId="0" fontId="10" fillId="0" borderId="0" xfId="0" applyFont="1" applyFill="1" applyBorder="1"/>
    <xf numFmtId="0" fontId="0" fillId="7" borderId="9" xfId="0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7" borderId="9" xfId="0" applyFill="1" applyBorder="1" applyAlignment="1">
      <alignment vertical="center"/>
    </xf>
    <xf numFmtId="0" fontId="1" fillId="7" borderId="11" xfId="0" applyFont="1" applyFill="1" applyBorder="1" applyAlignment="1">
      <alignment horizontal="center" vertical="center"/>
    </xf>
    <xf numFmtId="0" fontId="10" fillId="0" borderId="12" xfId="0" applyFont="1" applyFill="1" applyBorder="1"/>
    <xf numFmtId="0" fontId="0" fillId="0" borderId="5" xfId="0" applyBorder="1" applyAlignment="1">
      <alignment horizontal="center" vertical="center"/>
    </xf>
    <xf numFmtId="0" fontId="0" fillId="6" borderId="0" xfId="0" applyFill="1" applyBorder="1" applyAlignment="1">
      <alignment vertical="center"/>
    </xf>
    <xf numFmtId="0" fontId="1" fillId="6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0" fillId="0" borderId="12" xfId="0" applyFill="1" applyBorder="1"/>
    <xf numFmtId="0" fontId="0" fillId="6" borderId="0" xfId="0" applyFill="1" applyAlignment="1">
      <alignment vertical="center"/>
    </xf>
    <xf numFmtId="0" fontId="7" fillId="6" borderId="0" xfId="0" applyFont="1" applyFill="1"/>
    <xf numFmtId="0" fontId="0" fillId="6" borderId="0" xfId="0" applyFill="1" applyAlignment="1">
      <alignment horizontal="center"/>
    </xf>
    <xf numFmtId="0" fontId="6" fillId="6" borderId="0" xfId="0" applyFont="1" applyFill="1"/>
    <xf numFmtId="0" fontId="6" fillId="6" borderId="0" xfId="0" applyFont="1" applyFill="1" applyBorder="1"/>
    <xf numFmtId="0" fontId="0" fillId="6" borderId="0" xfId="0" applyFill="1" applyBorder="1" applyAlignment="1">
      <alignment horizontal="center"/>
    </xf>
    <xf numFmtId="0" fontId="1" fillId="3" borderId="1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left"/>
    </xf>
    <xf numFmtId="0" fontId="1" fillId="3" borderId="10" xfId="0" applyFont="1" applyFill="1" applyBorder="1" applyAlignment="1">
      <alignment horizontal="left"/>
    </xf>
    <xf numFmtId="0" fontId="6" fillId="4" borderId="0" xfId="0" applyFont="1" applyFill="1"/>
    <xf numFmtId="0" fontId="0" fillId="6" borderId="0" xfId="0" applyFill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14" xfId="0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16" fontId="0" fillId="6" borderId="0" xfId="0" applyNumberFormat="1" applyFill="1" applyAlignment="1">
      <alignment vertical="center"/>
    </xf>
    <xf numFmtId="0" fontId="0" fillId="6" borderId="1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5" fillId="6" borderId="11" xfId="0" applyFont="1" applyFill="1" applyBorder="1" applyAlignment="1">
      <alignment vertical="center"/>
    </xf>
    <xf numFmtId="0" fontId="5" fillId="6" borderId="12" xfId="0" applyFont="1" applyFill="1" applyBorder="1" applyAlignment="1">
      <alignment vertical="center"/>
    </xf>
    <xf numFmtId="0" fontId="5" fillId="6" borderId="5" xfId="0" applyFont="1" applyFill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9" borderId="2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0" fillId="6" borderId="0" xfId="0" applyFill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/>
    </xf>
    <xf numFmtId="0" fontId="0" fillId="6" borderId="0" xfId="0" applyFill="1" applyBorder="1"/>
    <xf numFmtId="0" fontId="1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vertical="center"/>
    </xf>
    <xf numFmtId="0" fontId="0" fillId="6" borderId="0" xfId="0" applyFill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7" borderId="9" xfId="0" applyFill="1" applyBorder="1" applyAlignment="1">
      <alignment horizontal="center"/>
    </xf>
    <xf numFmtId="0" fontId="10" fillId="0" borderId="10" xfId="0" applyFont="1" applyBorder="1" applyAlignment="1">
      <alignment horizontal="left"/>
    </xf>
    <xf numFmtId="0" fontId="0" fillId="0" borderId="12" xfId="0" applyBorder="1" applyAlignment="1">
      <alignment vertical="center"/>
    </xf>
    <xf numFmtId="0" fontId="10" fillId="0" borderId="5" xfId="0" applyFont="1" applyBorder="1" applyAlignment="1">
      <alignment horizontal="left"/>
    </xf>
    <xf numFmtId="0" fontId="0" fillId="6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1" fillId="3" borderId="0" xfId="0" applyFont="1" applyFill="1" applyBorder="1" applyAlignment="1">
      <alignment vertical="center"/>
    </xf>
    <xf numFmtId="0" fontId="1" fillId="7" borderId="9" xfId="0" applyFont="1" applyFill="1" applyBorder="1" applyAlignment="1">
      <alignment horizontal="center" vertical="center"/>
    </xf>
    <xf numFmtId="0" fontId="0" fillId="0" borderId="0" xfId="0" applyFont="1"/>
    <xf numFmtId="0" fontId="0" fillId="6" borderId="0" xfId="0" applyFill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1" fillId="6" borderId="0" xfId="0" applyFont="1" applyFill="1" applyBorder="1" applyAlignment="1">
      <alignment vertical="center"/>
    </xf>
    <xf numFmtId="0" fontId="0" fillId="6" borderId="2" xfId="0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vertical="center"/>
    </xf>
    <xf numFmtId="0" fontId="1" fillId="6" borderId="16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0" fillId="6" borderId="17" xfId="0" applyFill="1" applyBorder="1"/>
    <xf numFmtId="0" fontId="0" fillId="6" borderId="2" xfId="0" applyFill="1" applyBorder="1"/>
    <xf numFmtId="0" fontId="0" fillId="6" borderId="2" xfId="0" applyFill="1" applyBorder="1" applyAlignment="1">
      <alignment horizontal="center"/>
    </xf>
    <xf numFmtId="0" fontId="6" fillId="6" borderId="2" xfId="0" applyFont="1" applyFill="1" applyBorder="1"/>
    <xf numFmtId="0" fontId="1" fillId="6" borderId="18" xfId="0" applyFont="1" applyFill="1" applyBorder="1" applyAlignment="1">
      <alignment horizontal="center" vertical="center"/>
    </xf>
    <xf numFmtId="0" fontId="0" fillId="6" borderId="18" xfId="0" applyFill="1" applyBorder="1"/>
    <xf numFmtId="0" fontId="1" fillId="6" borderId="6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/>
    </xf>
    <xf numFmtId="0" fontId="19" fillId="6" borderId="9" xfId="0" applyFont="1" applyFill="1" applyBorder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center"/>
    </xf>
    <xf numFmtId="0" fontId="7" fillId="6" borderId="0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/>
    </xf>
    <xf numFmtId="0" fontId="1" fillId="11" borderId="0" xfId="0" applyFont="1" applyFill="1" applyAlignment="1">
      <alignment horizontal="center"/>
    </xf>
    <xf numFmtId="0" fontId="13" fillId="6" borderId="17" xfId="0" applyFont="1" applyFill="1" applyBorder="1" applyAlignment="1">
      <alignment vertical="center"/>
    </xf>
    <xf numFmtId="0" fontId="8" fillId="2" borderId="14" xfId="0" applyFont="1" applyFill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right" vertical="center"/>
    </xf>
    <xf numFmtId="0" fontId="13" fillId="6" borderId="0" xfId="0" applyFont="1" applyFill="1" applyBorder="1" applyAlignment="1">
      <alignment horizontal="right"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0" fontId="0" fillId="6" borderId="19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20" fillId="6" borderId="9" xfId="0" applyFont="1" applyFill="1" applyBorder="1" applyAlignment="1">
      <alignment horizontal="left" vertical="center"/>
    </xf>
    <xf numFmtId="0" fontId="20" fillId="6" borderId="10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left" vertical="center"/>
    </xf>
    <xf numFmtId="0" fontId="1" fillId="3" borderId="10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left"/>
    </xf>
    <xf numFmtId="0" fontId="15" fillId="3" borderId="10" xfId="0" applyFont="1" applyFill="1" applyBorder="1" applyAlignment="1">
      <alignment horizontal="left"/>
    </xf>
    <xf numFmtId="0" fontId="13" fillId="6" borderId="11" xfId="0" applyFont="1" applyFill="1" applyBorder="1" applyAlignment="1">
      <alignment horizontal="right" vertical="center"/>
    </xf>
    <xf numFmtId="0" fontId="13" fillId="6" borderId="12" xfId="0" applyFont="1" applyFill="1" applyBorder="1" applyAlignment="1">
      <alignment horizontal="right" vertical="center"/>
    </xf>
    <xf numFmtId="0" fontId="1" fillId="7" borderId="9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1381"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66FF33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00FF00"/>
      </font>
      <fill>
        <patternFill>
          <bgColor rgb="FF00FF00"/>
        </patternFill>
      </fill>
    </dxf>
    <dxf>
      <font>
        <b/>
        <i val="0"/>
        <color rgb="FFFA9500"/>
      </font>
      <fill>
        <patternFill>
          <bgColor rgb="FFFA9500"/>
        </patternFill>
      </fill>
    </dxf>
    <dxf>
      <font>
        <color rgb="FFFFA725"/>
      </font>
      <fill>
        <patternFill>
          <bgColor rgb="FFFFA725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color rgb="FFFF6600"/>
      </font>
    </dxf>
    <dxf>
      <font>
        <b/>
        <i val="0"/>
        <color theme="9" tint="-0.24994659260841701"/>
      </font>
      <fill>
        <patternFill>
          <bgColor theme="9" tint="-0.24994659260841701"/>
        </patternFill>
      </fill>
    </dxf>
    <dxf>
      <font>
        <b/>
        <i val="0"/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  <border>
        <vertical/>
        <horizontal/>
      </border>
    </dxf>
    <dxf>
      <font>
        <b/>
        <i val="0"/>
        <color rgb="FF00B0F0"/>
      </font>
      <fill>
        <patternFill>
          <bgColor rgb="FF00B0F0"/>
        </patternFill>
      </fill>
    </dxf>
    <dxf>
      <font>
        <b/>
        <i val="0"/>
        <color rgb="FF00FF00"/>
      </font>
      <fill>
        <patternFill>
          <fgColor rgb="FF66FF33"/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99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00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</font>
      <fill>
        <patternFill>
          <bgColor rgb="FF00CC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fgColor rgb="FFFA9500"/>
          <bgColor theme="9" tint="-0.24994659260841701"/>
        </patternFill>
      </fill>
    </dxf>
    <dxf>
      <fill>
        <patternFill>
          <bgColor rgb="FF00B0F0"/>
        </patternFill>
      </fill>
    </dxf>
    <dxf>
      <fill>
        <patternFill>
          <bgColor rgb="FF00FF00"/>
        </patternFill>
      </fill>
    </dxf>
    <dxf>
      <fill>
        <patternFill>
          <bgColor rgb="FFFF9500"/>
        </patternFill>
      </fill>
    </dxf>
  </dxfs>
  <tableStyles count="0" defaultTableStyle="TableStyleMedium9" defaultPivotStyle="PivotStyleLight16"/>
  <colors>
    <mruColors>
      <color rgb="FF00FF00"/>
      <color rgb="FF00CC00"/>
      <color rgb="FFFA9500"/>
      <color rgb="FFFF0000"/>
      <color rgb="FF66FF33"/>
      <color rgb="FFFF9500"/>
      <color rgb="FFFF9900"/>
      <color rgb="FFFF33CC"/>
      <color rgb="FFFF2929"/>
      <color rgb="FFFFA7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>
        <c:manualLayout>
          <c:layoutTarget val="inner"/>
          <c:xMode val="edge"/>
          <c:yMode val="edge"/>
          <c:x val="4.5259242277456882E-2"/>
          <c:y val="0.10735013123359581"/>
          <c:w val="0.92108461069550718"/>
          <c:h val="0.75897217847769038"/>
        </c:manualLayout>
      </c:layout>
      <c:scatterChart>
        <c:scatterStyle val="smoothMarker"/>
        <c:ser>
          <c:idx val="0"/>
          <c:order val="0"/>
          <c:tx>
            <c:strRef>
              <c:f>Elève1!$AE$6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Elève1!$AF$6:$AZ$6</c:f>
              <c:numCache>
                <c:formatCode>General</c:formatCode>
                <c:ptCount val="21"/>
                <c:pt idx="0">
                  <c:v>90</c:v>
                </c:pt>
                <c:pt idx="1">
                  <c:v>82</c:v>
                </c:pt>
                <c:pt idx="2">
                  <c:v>89</c:v>
                </c:pt>
                <c:pt idx="3">
                  <c:v>66</c:v>
                </c:pt>
                <c:pt idx="4">
                  <c:v>53</c:v>
                </c:pt>
                <c:pt idx="5">
                  <c:v>78</c:v>
                </c:pt>
                <c:pt idx="6">
                  <c:v>76</c:v>
                </c:pt>
              </c:numCache>
            </c:numRef>
          </c:yVal>
          <c:smooth val="1"/>
        </c:ser>
        <c:axId val="207291904"/>
        <c:axId val="207293440"/>
      </c:scatterChart>
      <c:valAx>
        <c:axId val="20729190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7293440"/>
        <c:crosses val="autoZero"/>
        <c:crossBetween val="midCat"/>
        <c:majorUnit val="1"/>
      </c:valAx>
      <c:valAx>
        <c:axId val="20729344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729190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Elève10!$AE$6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Elève10!$AF$5:$AZ$5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Elève10!$AF$6:$AZ$6</c:f>
              <c:numCache>
                <c:formatCode>General</c:formatCode>
                <c:ptCount val="2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97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yVal>
          <c:smooth val="1"/>
        </c:ser>
        <c:axId val="213291776"/>
        <c:axId val="213293312"/>
      </c:scatterChart>
      <c:valAx>
        <c:axId val="21329177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3293312"/>
        <c:crosses val="autoZero"/>
        <c:crossBetween val="midCat"/>
        <c:majorUnit val="1"/>
      </c:valAx>
      <c:valAx>
        <c:axId val="213293312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329177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Elève11!$AE$6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Elève11!$AF$5:$AZ$5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Elève11!$AF$6:$AZ$6</c:f>
              <c:numCache>
                <c:formatCode>General</c:formatCode>
                <c:ptCount val="21"/>
                <c:pt idx="0">
                  <c:v>83</c:v>
                </c:pt>
                <c:pt idx="1">
                  <c:v>82</c:v>
                </c:pt>
                <c:pt idx="2">
                  <c:v>82</c:v>
                </c:pt>
                <c:pt idx="3">
                  <c:v>79</c:v>
                </c:pt>
                <c:pt idx="4">
                  <c:v>67</c:v>
                </c:pt>
                <c:pt idx="5">
                  <c:v>72</c:v>
                </c:pt>
                <c:pt idx="6">
                  <c:v>82</c:v>
                </c:pt>
              </c:numCache>
            </c:numRef>
          </c:yVal>
          <c:smooth val="1"/>
        </c:ser>
        <c:axId val="213501056"/>
        <c:axId val="213502592"/>
      </c:scatterChart>
      <c:valAx>
        <c:axId val="21350105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3502592"/>
        <c:crosses val="autoZero"/>
        <c:crossBetween val="midCat"/>
        <c:majorUnit val="1"/>
      </c:valAx>
      <c:valAx>
        <c:axId val="213502592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350105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Elève12!$AE$6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Elève12!$AF$5:$AZ$5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Elève12!$AF$6:$AZ$6</c:f>
              <c:numCache>
                <c:formatCode>General</c:formatCode>
                <c:ptCount val="21"/>
                <c:pt idx="0">
                  <c:v>92</c:v>
                </c:pt>
                <c:pt idx="1">
                  <c:v>100</c:v>
                </c:pt>
                <c:pt idx="2">
                  <c:v>98</c:v>
                </c:pt>
                <c:pt idx="3">
                  <c:v>78</c:v>
                </c:pt>
                <c:pt idx="4">
                  <c:v>83</c:v>
                </c:pt>
                <c:pt idx="5">
                  <c:v>84</c:v>
                </c:pt>
                <c:pt idx="6">
                  <c:v>83</c:v>
                </c:pt>
              </c:numCache>
            </c:numRef>
          </c:yVal>
          <c:smooth val="1"/>
        </c:ser>
        <c:axId val="213337600"/>
        <c:axId val="213339136"/>
      </c:scatterChart>
      <c:valAx>
        <c:axId val="21333760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3339136"/>
        <c:crosses val="autoZero"/>
        <c:crossBetween val="midCat"/>
        <c:majorUnit val="1"/>
      </c:valAx>
      <c:valAx>
        <c:axId val="21333913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333760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Elève13!$AE$6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Elève13!$AF$5:$AZ$5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Elève13!$AF$6:$AZ$6</c:f>
              <c:numCache>
                <c:formatCode>General</c:formatCode>
                <c:ptCount val="21"/>
                <c:pt idx="0">
                  <c:v>92</c:v>
                </c:pt>
                <c:pt idx="1">
                  <c:v>82</c:v>
                </c:pt>
                <c:pt idx="2">
                  <c:v>92</c:v>
                </c:pt>
                <c:pt idx="3">
                  <c:v>82</c:v>
                </c:pt>
                <c:pt idx="4">
                  <c:v>66</c:v>
                </c:pt>
                <c:pt idx="5">
                  <c:v>80</c:v>
                </c:pt>
                <c:pt idx="6">
                  <c:v>81</c:v>
                </c:pt>
              </c:numCache>
            </c:numRef>
          </c:yVal>
          <c:smooth val="1"/>
        </c:ser>
        <c:axId val="213616512"/>
        <c:axId val="213618048"/>
      </c:scatterChart>
      <c:valAx>
        <c:axId val="213616512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3618048"/>
        <c:crosses val="autoZero"/>
        <c:crossBetween val="midCat"/>
        <c:majorUnit val="1"/>
      </c:valAx>
      <c:valAx>
        <c:axId val="21361804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3616512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Elève14!$AE$6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Elève14!$AF$5:$AZ$5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Elève14!$AF$6:$AZ$6</c:f>
              <c:numCache>
                <c:formatCode>General</c:formatCode>
                <c:ptCount val="21"/>
                <c:pt idx="0">
                  <c:v>79</c:v>
                </c:pt>
                <c:pt idx="1">
                  <c:v>83</c:v>
                </c:pt>
                <c:pt idx="2">
                  <c:v>90</c:v>
                </c:pt>
                <c:pt idx="3">
                  <c:v>80</c:v>
                </c:pt>
                <c:pt idx="4">
                  <c:v>90</c:v>
                </c:pt>
                <c:pt idx="5">
                  <c:v>88</c:v>
                </c:pt>
                <c:pt idx="6">
                  <c:v>94</c:v>
                </c:pt>
              </c:numCache>
            </c:numRef>
          </c:yVal>
          <c:smooth val="1"/>
        </c:ser>
        <c:axId val="213137664"/>
        <c:axId val="213164032"/>
      </c:scatterChart>
      <c:valAx>
        <c:axId val="21313766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3164032"/>
        <c:crosses val="autoZero"/>
        <c:crossBetween val="midCat"/>
        <c:majorUnit val="1"/>
      </c:valAx>
      <c:valAx>
        <c:axId val="213164032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313766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Elève15!$AE$6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Elève15!$AF$5:$AZ$5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Elève15!$AF$6:$AZ$6</c:f>
              <c:numCache>
                <c:formatCode>General</c:formatCode>
                <c:ptCount val="21"/>
                <c:pt idx="0">
                  <c:v>98</c:v>
                </c:pt>
                <c:pt idx="1">
                  <c:v>98</c:v>
                </c:pt>
                <c:pt idx="2">
                  <c:v>100</c:v>
                </c:pt>
                <c:pt idx="3">
                  <c:v>79</c:v>
                </c:pt>
                <c:pt idx="4">
                  <c:v>85</c:v>
                </c:pt>
                <c:pt idx="5">
                  <c:v>90</c:v>
                </c:pt>
                <c:pt idx="6">
                  <c:v>89</c:v>
                </c:pt>
              </c:numCache>
            </c:numRef>
          </c:yVal>
          <c:smooth val="1"/>
        </c:ser>
        <c:axId val="213813888"/>
        <c:axId val="213815680"/>
      </c:scatterChart>
      <c:valAx>
        <c:axId val="21381388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3815680"/>
        <c:crosses val="autoZero"/>
        <c:crossBetween val="midCat"/>
        <c:majorUnit val="1"/>
      </c:valAx>
      <c:valAx>
        <c:axId val="21381568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381388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Elève16!$AE$6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Elève16!$AF$5:$AZ$5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Elève16!$AF$6:$AZ$6</c:f>
              <c:numCache>
                <c:formatCode>General</c:formatCode>
                <c:ptCount val="21"/>
                <c:pt idx="0">
                  <c:v>59</c:v>
                </c:pt>
                <c:pt idx="1">
                  <c:v>77</c:v>
                </c:pt>
                <c:pt idx="2">
                  <c:v>79</c:v>
                </c:pt>
                <c:pt idx="3">
                  <c:v>77</c:v>
                </c:pt>
                <c:pt idx="4">
                  <c:v>69</c:v>
                </c:pt>
                <c:pt idx="5">
                  <c:v>85</c:v>
                </c:pt>
                <c:pt idx="6">
                  <c:v>76</c:v>
                </c:pt>
              </c:numCache>
            </c:numRef>
          </c:yVal>
          <c:smooth val="1"/>
        </c:ser>
        <c:axId val="208395264"/>
        <c:axId val="60699392"/>
      </c:scatterChart>
      <c:valAx>
        <c:axId val="20839526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0699392"/>
        <c:crosses val="autoZero"/>
        <c:crossBetween val="midCat"/>
        <c:majorUnit val="1"/>
      </c:valAx>
      <c:valAx>
        <c:axId val="60699392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839526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Elève17!$AE$6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Elève17!$AF$5:$AZ$5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Elève17!$AF$6:$AZ$6</c:f>
              <c:numCache>
                <c:formatCode>General</c:formatCode>
                <c:ptCount val="21"/>
                <c:pt idx="0">
                  <c:v>40</c:v>
                </c:pt>
                <c:pt idx="1">
                  <c:v>43</c:v>
                </c:pt>
                <c:pt idx="2">
                  <c:v>49</c:v>
                </c:pt>
                <c:pt idx="3">
                  <c:v>42</c:v>
                </c:pt>
                <c:pt idx="4">
                  <c:v>30</c:v>
                </c:pt>
                <c:pt idx="5">
                  <c:v>24</c:v>
                </c:pt>
                <c:pt idx="6">
                  <c:v>21</c:v>
                </c:pt>
              </c:numCache>
            </c:numRef>
          </c:yVal>
          <c:smooth val="1"/>
        </c:ser>
        <c:axId val="60759424"/>
        <c:axId val="60769408"/>
      </c:scatterChart>
      <c:valAx>
        <c:axId val="6075942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0769408"/>
        <c:crosses val="autoZero"/>
        <c:crossBetween val="midCat"/>
        <c:majorUnit val="1"/>
      </c:valAx>
      <c:valAx>
        <c:axId val="6076940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075942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Elève18!$AE$6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Elève18!$AF$5:$AZ$5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Elève18!$AF$6:$AZ$6</c:f>
              <c:numCache>
                <c:formatCode>General</c:formatCode>
                <c:ptCount val="21"/>
                <c:pt idx="0">
                  <c:v>81</c:v>
                </c:pt>
                <c:pt idx="1">
                  <c:v>80</c:v>
                </c:pt>
                <c:pt idx="2">
                  <c:v>89</c:v>
                </c:pt>
                <c:pt idx="3">
                  <c:v>77</c:v>
                </c:pt>
                <c:pt idx="4">
                  <c:v>87</c:v>
                </c:pt>
                <c:pt idx="5">
                  <c:v>84</c:v>
                </c:pt>
              </c:numCache>
            </c:numRef>
          </c:yVal>
          <c:smooth val="1"/>
        </c:ser>
        <c:axId val="61026304"/>
        <c:axId val="61027840"/>
      </c:scatterChart>
      <c:valAx>
        <c:axId val="6102630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1027840"/>
        <c:crosses val="autoZero"/>
        <c:crossBetween val="midCat"/>
        <c:majorUnit val="1"/>
      </c:valAx>
      <c:valAx>
        <c:axId val="6102784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102630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Elève19!$AE$6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Elève19!$AF$5:$AZ$5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Elève19!$AF$6:$AZ$6</c:f>
              <c:numCache>
                <c:formatCode>General</c:formatCode>
                <c:ptCount val="21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24</c:v>
                </c:pt>
                <c:pt idx="4">
                  <c:v>17</c:v>
                </c:pt>
              </c:numCache>
            </c:numRef>
          </c:yVal>
          <c:smooth val="1"/>
        </c:ser>
        <c:axId val="60965248"/>
        <c:axId val="60966784"/>
      </c:scatterChart>
      <c:valAx>
        <c:axId val="6096524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0966784"/>
        <c:crosses val="autoZero"/>
        <c:crossBetween val="midCat"/>
        <c:majorUnit val="1"/>
      </c:valAx>
      <c:valAx>
        <c:axId val="6096678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096524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Elève2!$AF$6:$AZ$6</c:f>
              <c:numCache>
                <c:formatCode>General</c:formatCode>
                <c:ptCount val="21"/>
                <c:pt idx="0">
                  <c:v>77</c:v>
                </c:pt>
                <c:pt idx="1">
                  <c:v>77</c:v>
                </c:pt>
                <c:pt idx="2">
                  <c:v>82</c:v>
                </c:pt>
                <c:pt idx="3">
                  <c:v>86</c:v>
                </c:pt>
                <c:pt idx="4">
                  <c:v>63</c:v>
                </c:pt>
                <c:pt idx="5">
                  <c:v>80</c:v>
                </c:pt>
                <c:pt idx="6">
                  <c:v>81</c:v>
                </c:pt>
              </c:numCache>
            </c:numRef>
          </c:yVal>
          <c:smooth val="1"/>
        </c:ser>
        <c:axId val="207792000"/>
        <c:axId val="207793536"/>
      </c:scatterChart>
      <c:valAx>
        <c:axId val="20779200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7793536"/>
        <c:crosses val="autoZero"/>
        <c:crossBetween val="midCat"/>
        <c:majorUnit val="1"/>
      </c:valAx>
      <c:valAx>
        <c:axId val="20779353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779200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Elève20!$AE$6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Elève20!$AF$5:$AZ$5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Elève20!$AF$6:$AZ$6</c:f>
              <c:numCache>
                <c:formatCode>General</c:formatCode>
                <c:ptCount val="21"/>
                <c:pt idx="0">
                  <c:v>98</c:v>
                </c:pt>
                <c:pt idx="1">
                  <c:v>87</c:v>
                </c:pt>
                <c:pt idx="2">
                  <c:v>87</c:v>
                </c:pt>
                <c:pt idx="3">
                  <c:v>77</c:v>
                </c:pt>
                <c:pt idx="4">
                  <c:v>75</c:v>
                </c:pt>
                <c:pt idx="5">
                  <c:v>85</c:v>
                </c:pt>
                <c:pt idx="6">
                  <c:v>86</c:v>
                </c:pt>
              </c:numCache>
            </c:numRef>
          </c:yVal>
          <c:smooth val="1"/>
        </c:ser>
        <c:axId val="61346560"/>
        <c:axId val="61348096"/>
      </c:scatterChart>
      <c:valAx>
        <c:axId val="6134656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1348096"/>
        <c:crosses val="autoZero"/>
        <c:crossBetween val="midCat"/>
        <c:majorUnit val="1"/>
      </c:valAx>
      <c:valAx>
        <c:axId val="6134809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134656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Elève21!$AE$6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Elève21!$AF$5:$AZ$5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Elève21!$AF$6:$AZ$6</c:f>
              <c:numCache>
                <c:formatCode>General</c:formatCode>
                <c:ptCount val="21"/>
                <c:pt idx="0">
                  <c:v>46</c:v>
                </c:pt>
                <c:pt idx="1">
                  <c:v>78</c:v>
                </c:pt>
                <c:pt idx="2">
                  <c:v>60</c:v>
                </c:pt>
                <c:pt idx="3">
                  <c:v>55</c:v>
                </c:pt>
                <c:pt idx="4">
                  <c:v>50</c:v>
                </c:pt>
                <c:pt idx="5">
                  <c:v>53</c:v>
                </c:pt>
                <c:pt idx="6">
                  <c:v>57</c:v>
                </c:pt>
              </c:numCache>
            </c:numRef>
          </c:yVal>
          <c:smooth val="1"/>
        </c:ser>
        <c:axId val="60634240"/>
        <c:axId val="60635776"/>
      </c:scatterChart>
      <c:valAx>
        <c:axId val="6063424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0635776"/>
        <c:crosses val="autoZero"/>
        <c:crossBetween val="midCat"/>
        <c:majorUnit val="1"/>
      </c:valAx>
      <c:valAx>
        <c:axId val="6063577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063424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Elève22!$AE$6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Elève22!$AF$5:$AZ$5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Elève22!$AF$6:$AZ$6</c:f>
              <c:numCache>
                <c:formatCode>General</c:formatCode>
                <c:ptCount val="21"/>
                <c:pt idx="0">
                  <c:v>100</c:v>
                </c:pt>
                <c:pt idx="1">
                  <c:v>96</c:v>
                </c:pt>
                <c:pt idx="2">
                  <c:v>100</c:v>
                </c:pt>
                <c:pt idx="3">
                  <c:v>94</c:v>
                </c:pt>
                <c:pt idx="4">
                  <c:v>97</c:v>
                </c:pt>
                <c:pt idx="5">
                  <c:v>84</c:v>
                </c:pt>
                <c:pt idx="6">
                  <c:v>86</c:v>
                </c:pt>
              </c:numCache>
            </c:numRef>
          </c:yVal>
          <c:smooth val="1"/>
        </c:ser>
        <c:axId val="61732352"/>
        <c:axId val="61733888"/>
      </c:scatterChart>
      <c:valAx>
        <c:axId val="61732352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1733888"/>
        <c:crosses val="autoZero"/>
        <c:crossBetween val="midCat"/>
        <c:majorUnit val="1"/>
      </c:valAx>
      <c:valAx>
        <c:axId val="6173388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1732352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Elève23!$AE$6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Elève23!$AF$5:$AZ$5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Elève23!$AF$6:$AZ$6</c:f>
              <c:numCache>
                <c:formatCode>General</c:formatCode>
                <c:ptCount val="21"/>
                <c:pt idx="0">
                  <c:v>98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95</c:v>
                </c:pt>
                <c:pt idx="5">
                  <c:v>93</c:v>
                </c:pt>
                <c:pt idx="6">
                  <c:v>93</c:v>
                </c:pt>
              </c:numCache>
            </c:numRef>
          </c:yVal>
          <c:smooth val="1"/>
        </c:ser>
        <c:axId val="61867904"/>
        <c:axId val="61869440"/>
      </c:scatterChart>
      <c:valAx>
        <c:axId val="6186790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1869440"/>
        <c:crosses val="autoZero"/>
        <c:crossBetween val="midCat"/>
        <c:majorUnit val="1"/>
      </c:valAx>
      <c:valAx>
        <c:axId val="6186944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186790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Elève24!$AE$6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Elève24!$AF$5:$AZ$5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Elève24!$AF$6:$AZ$6</c:f>
              <c:numCache>
                <c:formatCode>General</c:formatCode>
                <c:ptCount val="2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99</c:v>
                </c:pt>
                <c:pt idx="4">
                  <c:v>100</c:v>
                </c:pt>
                <c:pt idx="5">
                  <c:v>100</c:v>
                </c:pt>
                <c:pt idx="6">
                  <c:v>96</c:v>
                </c:pt>
              </c:numCache>
            </c:numRef>
          </c:yVal>
          <c:smooth val="1"/>
        </c:ser>
        <c:axId val="61982976"/>
        <c:axId val="61988864"/>
      </c:scatterChart>
      <c:valAx>
        <c:axId val="6198297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1988864"/>
        <c:crosses val="autoZero"/>
        <c:crossBetween val="midCat"/>
        <c:majorUnit val="1"/>
      </c:valAx>
      <c:valAx>
        <c:axId val="6198886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198297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Elève25!$AE$6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Elève25!$AF$5:$AZ$5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Elève25!$AF$6:$AZ$6</c:f>
              <c:numCache>
                <c:formatCode>General</c:formatCode>
                <c:ptCount val="21"/>
              </c:numCache>
            </c:numRef>
          </c:yVal>
          <c:smooth val="1"/>
        </c:ser>
        <c:axId val="62241408"/>
        <c:axId val="62255488"/>
      </c:scatterChart>
      <c:valAx>
        <c:axId val="6224140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2255488"/>
        <c:crosses val="autoZero"/>
        <c:crossBetween val="midCat"/>
        <c:majorUnit val="1"/>
      </c:valAx>
      <c:valAx>
        <c:axId val="62255488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224140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Elève26!$AE$6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Elève26!$AF$5:$AZ$5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Elève26!$AF$6:$AZ$6</c:f>
              <c:numCache>
                <c:formatCode>General</c:formatCode>
                <c:ptCount val="21"/>
              </c:numCache>
            </c:numRef>
          </c:yVal>
          <c:smooth val="1"/>
        </c:ser>
        <c:axId val="62356096"/>
        <c:axId val="62361984"/>
      </c:scatterChart>
      <c:valAx>
        <c:axId val="6235609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2361984"/>
        <c:crosses val="autoZero"/>
        <c:crossBetween val="midCat"/>
        <c:majorUnit val="1"/>
      </c:valAx>
      <c:valAx>
        <c:axId val="6236198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235609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Elève27!$AE$6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Elève27!$AF$5:$AZ$5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Elève27!$AF$6:$AZ$6</c:f>
              <c:numCache>
                <c:formatCode>General</c:formatCode>
                <c:ptCount val="21"/>
              </c:numCache>
            </c:numRef>
          </c:yVal>
          <c:smooth val="1"/>
        </c:ser>
        <c:axId val="62655488"/>
        <c:axId val="62665472"/>
      </c:scatterChart>
      <c:valAx>
        <c:axId val="6265548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2665472"/>
        <c:crosses val="autoZero"/>
        <c:crossBetween val="midCat"/>
        <c:majorUnit val="1"/>
      </c:valAx>
      <c:valAx>
        <c:axId val="62665472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265548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Elève28!$AE$6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Elève28!$AF$5:$AZ$5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Elève28!$AF$6:$AZ$6</c:f>
              <c:numCache>
                <c:formatCode>General</c:formatCode>
                <c:ptCount val="21"/>
              </c:numCache>
            </c:numRef>
          </c:yVal>
          <c:smooth val="1"/>
        </c:ser>
        <c:axId val="62795136"/>
        <c:axId val="62801024"/>
      </c:scatterChart>
      <c:valAx>
        <c:axId val="62795136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2801024"/>
        <c:crosses val="autoZero"/>
        <c:crossBetween val="midCat"/>
        <c:majorUnit val="1"/>
      </c:valAx>
      <c:valAx>
        <c:axId val="6280102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2795136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Elève29!$AE$6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Elève29!$AF$5:$AZ$5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Elève29!$AF$6:$AZ$6</c:f>
              <c:numCache>
                <c:formatCode>General</c:formatCode>
                <c:ptCount val="21"/>
              </c:numCache>
            </c:numRef>
          </c:yVal>
          <c:smooth val="1"/>
        </c:ser>
        <c:axId val="62746624"/>
        <c:axId val="62748160"/>
      </c:scatterChart>
      <c:valAx>
        <c:axId val="6274662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2748160"/>
        <c:crosses val="autoZero"/>
        <c:crossBetween val="midCat"/>
        <c:majorUnit val="1"/>
      </c:valAx>
      <c:valAx>
        <c:axId val="6274816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274662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Elève3!$AE$6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Elève3!$AF$5:$AZ$5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Elève3!$AF$6:$AZ$6</c:f>
              <c:numCache>
                <c:formatCode>General</c:formatCode>
                <c:ptCount val="21"/>
                <c:pt idx="0">
                  <c:v>75</c:v>
                </c:pt>
                <c:pt idx="1">
                  <c:v>76</c:v>
                </c:pt>
                <c:pt idx="2">
                  <c:v>82</c:v>
                </c:pt>
                <c:pt idx="3">
                  <c:v>77</c:v>
                </c:pt>
                <c:pt idx="4">
                  <c:v>70</c:v>
                </c:pt>
                <c:pt idx="5">
                  <c:v>58</c:v>
                </c:pt>
                <c:pt idx="6">
                  <c:v>59</c:v>
                </c:pt>
              </c:numCache>
            </c:numRef>
          </c:yVal>
          <c:smooth val="1"/>
        </c:ser>
        <c:axId val="207890688"/>
        <c:axId val="207908864"/>
      </c:scatterChart>
      <c:valAx>
        <c:axId val="20789068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7908864"/>
        <c:crosses val="autoZero"/>
        <c:crossBetween val="midCat"/>
        <c:majorUnit val="1"/>
      </c:valAx>
      <c:valAx>
        <c:axId val="20790886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789068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Elève30!$AE$6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Elève30!$AF$5:$AZ$5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Elève30!$AF$6:$AZ$6</c:f>
              <c:numCache>
                <c:formatCode>General</c:formatCode>
                <c:ptCount val="21"/>
              </c:numCache>
            </c:numRef>
          </c:yVal>
          <c:smooth val="1"/>
        </c:ser>
        <c:axId val="61563264"/>
        <c:axId val="61564800"/>
      </c:scatterChart>
      <c:valAx>
        <c:axId val="6156326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61564800"/>
        <c:crosses val="autoZero"/>
        <c:crossBetween val="midCat"/>
        <c:majorUnit val="1"/>
      </c:valAx>
      <c:valAx>
        <c:axId val="61564800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6156326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Elève4!$AE$6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Elève4!$AF$5:$AZ$5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Elève4!$AF$6:$AZ$6</c:f>
              <c:numCache>
                <c:formatCode>General</c:formatCode>
                <c:ptCount val="21"/>
                <c:pt idx="0">
                  <c:v>37</c:v>
                </c:pt>
                <c:pt idx="1">
                  <c:v>24</c:v>
                </c:pt>
                <c:pt idx="2">
                  <c:v>24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</c:numCache>
            </c:numRef>
          </c:yVal>
          <c:smooth val="1"/>
        </c:ser>
        <c:axId val="208042624"/>
        <c:axId val="208056704"/>
      </c:scatterChart>
      <c:valAx>
        <c:axId val="208042624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8056704"/>
        <c:crosses val="autoZero"/>
        <c:crossBetween val="midCat"/>
        <c:majorUnit val="1"/>
      </c:valAx>
      <c:valAx>
        <c:axId val="20805670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8042624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Elève5!$AE$6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Elève5!$AF$5:$AZ$5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Elève5!$AF$6:$AZ$6</c:f>
              <c:numCache>
                <c:formatCode>General</c:formatCode>
                <c:ptCount val="21"/>
                <c:pt idx="0">
                  <c:v>54</c:v>
                </c:pt>
                <c:pt idx="1">
                  <c:v>82</c:v>
                </c:pt>
                <c:pt idx="2">
                  <c:v>90</c:v>
                </c:pt>
                <c:pt idx="3">
                  <c:v>86</c:v>
                </c:pt>
                <c:pt idx="4">
                  <c:v>80</c:v>
                </c:pt>
                <c:pt idx="5">
                  <c:v>84</c:v>
                </c:pt>
                <c:pt idx="6">
                  <c:v>86</c:v>
                </c:pt>
              </c:numCache>
            </c:numRef>
          </c:yVal>
          <c:smooth val="1"/>
        </c:ser>
        <c:axId val="208169600"/>
        <c:axId val="208171392"/>
      </c:scatterChart>
      <c:valAx>
        <c:axId val="20816960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8171392"/>
        <c:crosses val="autoZero"/>
        <c:crossBetween val="midCat"/>
        <c:majorUnit val="1"/>
      </c:valAx>
      <c:valAx>
        <c:axId val="208171392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816960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Elève6!$AE$6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Elève6!$AF$5:$AZ$5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Elève6!$AF$6:$AZ$6</c:f>
              <c:numCache>
                <c:formatCode>General</c:formatCode>
                <c:ptCount val="21"/>
                <c:pt idx="0">
                  <c:v>47</c:v>
                </c:pt>
                <c:pt idx="1">
                  <c:v>52</c:v>
                </c:pt>
                <c:pt idx="2">
                  <c:v>72</c:v>
                </c:pt>
                <c:pt idx="3">
                  <c:v>67</c:v>
                </c:pt>
                <c:pt idx="4">
                  <c:v>78</c:v>
                </c:pt>
                <c:pt idx="5">
                  <c:v>80</c:v>
                </c:pt>
                <c:pt idx="6">
                  <c:v>86</c:v>
                </c:pt>
              </c:numCache>
            </c:numRef>
          </c:yVal>
          <c:smooth val="1"/>
        </c:ser>
        <c:axId val="208309248"/>
        <c:axId val="208315136"/>
      </c:scatterChart>
      <c:valAx>
        <c:axId val="20830924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08315136"/>
        <c:crosses val="autoZero"/>
        <c:crossBetween val="midCat"/>
        <c:majorUnit val="1"/>
      </c:valAx>
      <c:valAx>
        <c:axId val="20831513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0830924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Elève7!$AE$6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Elève7!$AF$5:$AZ$5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Elève7!$AF$6:$AZ$6</c:f>
              <c:numCache>
                <c:formatCode>General</c:formatCode>
                <c:ptCount val="21"/>
                <c:pt idx="0">
                  <c:v>95</c:v>
                </c:pt>
                <c:pt idx="1">
                  <c:v>91</c:v>
                </c:pt>
                <c:pt idx="2">
                  <c:v>96</c:v>
                </c:pt>
                <c:pt idx="3">
                  <c:v>99</c:v>
                </c:pt>
                <c:pt idx="4">
                  <c:v>99</c:v>
                </c:pt>
                <c:pt idx="5">
                  <c:v>91</c:v>
                </c:pt>
                <c:pt idx="6">
                  <c:v>99</c:v>
                </c:pt>
              </c:numCache>
            </c:numRef>
          </c:yVal>
          <c:smooth val="1"/>
        </c:ser>
        <c:axId val="212860288"/>
        <c:axId val="212673664"/>
      </c:scatterChart>
      <c:valAx>
        <c:axId val="212860288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2673664"/>
        <c:crosses val="autoZero"/>
        <c:crossBetween val="midCat"/>
        <c:majorUnit val="1"/>
      </c:valAx>
      <c:valAx>
        <c:axId val="212673664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2860288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Elève8!$AE$6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Elève8!$AF$5:$AZ$5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Elève8!$AF$6:$AZ$6</c:f>
              <c:numCache>
                <c:formatCode>General</c:formatCode>
                <c:ptCount val="21"/>
                <c:pt idx="0">
                  <c:v>59</c:v>
                </c:pt>
                <c:pt idx="1">
                  <c:v>80</c:v>
                </c:pt>
                <c:pt idx="2">
                  <c:v>67</c:v>
                </c:pt>
                <c:pt idx="3">
                  <c:v>50</c:v>
                </c:pt>
                <c:pt idx="4">
                  <c:v>70</c:v>
                </c:pt>
                <c:pt idx="5">
                  <c:v>61</c:v>
                </c:pt>
              </c:numCache>
            </c:numRef>
          </c:yVal>
          <c:smooth val="1"/>
        </c:ser>
        <c:axId val="212889600"/>
        <c:axId val="212891136"/>
      </c:scatterChart>
      <c:valAx>
        <c:axId val="21288960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2891136"/>
        <c:crosses val="autoZero"/>
        <c:crossBetween val="midCat"/>
        <c:majorUnit val="1"/>
      </c:valAx>
      <c:valAx>
        <c:axId val="21289113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288960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Elève9!$AE$6</c:f>
              <c:strCache>
                <c:ptCount val="1"/>
                <c:pt idx="0">
                  <c:v>Pourcentage</c:v>
                </c:pt>
              </c:strCache>
            </c:strRef>
          </c:tx>
          <c:xVal>
            <c:numRef>
              <c:f>Elève9!$AF$5:$AZ$5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xVal>
          <c:yVal>
            <c:numRef>
              <c:f>Elève9!$AF$6:$AZ$6</c:f>
              <c:numCache>
                <c:formatCode>General</c:formatCode>
                <c:ptCount val="21"/>
                <c:pt idx="0">
                  <c:v>77</c:v>
                </c:pt>
                <c:pt idx="1">
                  <c:v>96</c:v>
                </c:pt>
                <c:pt idx="2">
                  <c:v>98</c:v>
                </c:pt>
                <c:pt idx="3">
                  <c:v>100</c:v>
                </c:pt>
                <c:pt idx="4">
                  <c:v>85</c:v>
                </c:pt>
                <c:pt idx="5">
                  <c:v>73</c:v>
                </c:pt>
              </c:numCache>
            </c:numRef>
          </c:yVal>
          <c:smooth val="1"/>
        </c:ser>
        <c:axId val="213119360"/>
        <c:axId val="213120896"/>
      </c:scatterChart>
      <c:valAx>
        <c:axId val="213119360"/>
        <c:scaling>
          <c:orientation val="minMax"/>
          <c:max val="21"/>
          <c:min val="1"/>
        </c:scaling>
        <c:axPos val="b"/>
        <c:majorGridlines/>
        <c:numFmt formatCode="General" sourceLinked="1"/>
        <c:tickLblPos val="nextTo"/>
        <c:crossAx val="213120896"/>
        <c:crosses val="autoZero"/>
        <c:crossBetween val="midCat"/>
        <c:majorUnit val="1"/>
      </c:valAx>
      <c:valAx>
        <c:axId val="213120896"/>
        <c:scaling>
          <c:orientation val="minMax"/>
          <c:max val="100"/>
          <c:min val="0"/>
        </c:scaling>
        <c:axPos val="l"/>
        <c:majorGridlines/>
        <c:numFmt formatCode="General" sourceLinked="1"/>
        <c:tickLblPos val="nextTo"/>
        <c:crossAx val="213119360"/>
        <c:crosses val="autoZero"/>
        <c:crossBetween val="midCat"/>
        <c:majorUnit val="10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76199</xdr:colOff>
      <xdr:row>7</xdr:row>
      <xdr:rowOff>9525</xdr:rowOff>
    </xdr:from>
    <xdr:to>
      <xdr:col>52</xdr:col>
      <xdr:colOff>85725</xdr:colOff>
      <xdr:row>20</xdr:row>
      <xdr:rowOff>9525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95250</xdr:rowOff>
    </xdr:from>
    <xdr:to>
      <xdr:col>48</xdr:col>
      <xdr:colOff>304800</xdr:colOff>
      <xdr:row>24</xdr:row>
      <xdr:rowOff>76200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66675</xdr:rowOff>
    </xdr:from>
    <xdr:to>
      <xdr:col>48</xdr:col>
      <xdr:colOff>304800</xdr:colOff>
      <xdr:row>24</xdr:row>
      <xdr:rowOff>85725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85725</xdr:rowOff>
    </xdr:from>
    <xdr:to>
      <xdr:col>48</xdr:col>
      <xdr:colOff>295275</xdr:colOff>
      <xdr:row>24</xdr:row>
      <xdr:rowOff>85725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95250</xdr:rowOff>
    </xdr:from>
    <xdr:to>
      <xdr:col>48</xdr:col>
      <xdr:colOff>304800</xdr:colOff>
      <xdr:row>24</xdr:row>
      <xdr:rowOff>95250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314324</xdr:colOff>
      <xdr:row>6</xdr:row>
      <xdr:rowOff>95249</xdr:rowOff>
    </xdr:from>
    <xdr:to>
      <xdr:col>48</xdr:col>
      <xdr:colOff>304799</xdr:colOff>
      <xdr:row>24</xdr:row>
      <xdr:rowOff>104774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76200</xdr:rowOff>
    </xdr:from>
    <xdr:to>
      <xdr:col>49</xdr:col>
      <xdr:colOff>0</xdr:colOff>
      <xdr:row>24</xdr:row>
      <xdr:rowOff>114300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85724</xdr:rowOff>
    </xdr:from>
    <xdr:to>
      <xdr:col>48</xdr:col>
      <xdr:colOff>314324</xdr:colOff>
      <xdr:row>24</xdr:row>
      <xdr:rowOff>114299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123824</xdr:rowOff>
    </xdr:from>
    <xdr:to>
      <xdr:col>48</xdr:col>
      <xdr:colOff>304800</xdr:colOff>
      <xdr:row>24</xdr:row>
      <xdr:rowOff>76199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114299</xdr:rowOff>
    </xdr:from>
    <xdr:to>
      <xdr:col>49</xdr:col>
      <xdr:colOff>0</xdr:colOff>
      <xdr:row>24</xdr:row>
      <xdr:rowOff>47624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295274</xdr:colOff>
      <xdr:row>6</xdr:row>
      <xdr:rowOff>114299</xdr:rowOff>
    </xdr:from>
    <xdr:to>
      <xdr:col>48</xdr:col>
      <xdr:colOff>304799</xdr:colOff>
      <xdr:row>24</xdr:row>
      <xdr:rowOff>85724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104775</xdr:rowOff>
    </xdr:from>
    <xdr:to>
      <xdr:col>48</xdr:col>
      <xdr:colOff>295274</xdr:colOff>
      <xdr:row>24</xdr:row>
      <xdr:rowOff>190499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85725</xdr:rowOff>
    </xdr:from>
    <xdr:to>
      <xdr:col>48</xdr:col>
      <xdr:colOff>304800</xdr:colOff>
      <xdr:row>24</xdr:row>
      <xdr:rowOff>85725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314324</xdr:colOff>
      <xdr:row>6</xdr:row>
      <xdr:rowOff>95250</xdr:rowOff>
    </xdr:from>
    <xdr:to>
      <xdr:col>49</xdr:col>
      <xdr:colOff>9524</xdr:colOff>
      <xdr:row>24</xdr:row>
      <xdr:rowOff>76200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85725</xdr:rowOff>
    </xdr:from>
    <xdr:to>
      <xdr:col>48</xdr:col>
      <xdr:colOff>295275</xdr:colOff>
      <xdr:row>24</xdr:row>
      <xdr:rowOff>85725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76200</xdr:rowOff>
    </xdr:from>
    <xdr:to>
      <xdr:col>48</xdr:col>
      <xdr:colOff>295274</xdr:colOff>
      <xdr:row>24</xdr:row>
      <xdr:rowOff>114300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304799</xdr:colOff>
      <xdr:row>6</xdr:row>
      <xdr:rowOff>95250</xdr:rowOff>
    </xdr:from>
    <xdr:to>
      <xdr:col>48</xdr:col>
      <xdr:colOff>295274</xdr:colOff>
      <xdr:row>24</xdr:row>
      <xdr:rowOff>95250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76199</xdr:rowOff>
    </xdr:from>
    <xdr:to>
      <xdr:col>48</xdr:col>
      <xdr:colOff>295274</xdr:colOff>
      <xdr:row>24</xdr:row>
      <xdr:rowOff>123824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114300</xdr:rowOff>
    </xdr:from>
    <xdr:to>
      <xdr:col>48</xdr:col>
      <xdr:colOff>295275</xdr:colOff>
      <xdr:row>24</xdr:row>
      <xdr:rowOff>76200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104774</xdr:rowOff>
    </xdr:from>
    <xdr:to>
      <xdr:col>48</xdr:col>
      <xdr:colOff>314324</xdr:colOff>
      <xdr:row>25</xdr:row>
      <xdr:rowOff>95249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314324</xdr:colOff>
      <xdr:row>6</xdr:row>
      <xdr:rowOff>123824</xdr:rowOff>
    </xdr:from>
    <xdr:to>
      <xdr:col>48</xdr:col>
      <xdr:colOff>304799</xdr:colOff>
      <xdr:row>25</xdr:row>
      <xdr:rowOff>57149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304800</xdr:colOff>
      <xdr:row>6</xdr:row>
      <xdr:rowOff>104775</xdr:rowOff>
    </xdr:from>
    <xdr:to>
      <xdr:col>48</xdr:col>
      <xdr:colOff>304800</xdr:colOff>
      <xdr:row>25</xdr:row>
      <xdr:rowOff>104775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</xdr:colOff>
      <xdr:row>6</xdr:row>
      <xdr:rowOff>57150</xdr:rowOff>
    </xdr:from>
    <xdr:to>
      <xdr:col>48</xdr:col>
      <xdr:colOff>304800</xdr:colOff>
      <xdr:row>24</xdr:row>
      <xdr:rowOff>76200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104774</xdr:rowOff>
    </xdr:from>
    <xdr:to>
      <xdr:col>48</xdr:col>
      <xdr:colOff>295274</xdr:colOff>
      <xdr:row>25</xdr:row>
      <xdr:rowOff>95249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9524</xdr:colOff>
      <xdr:row>6</xdr:row>
      <xdr:rowOff>66675</xdr:rowOff>
    </xdr:from>
    <xdr:to>
      <xdr:col>48</xdr:col>
      <xdr:colOff>295274</xdr:colOff>
      <xdr:row>24</xdr:row>
      <xdr:rowOff>57150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304799</xdr:colOff>
      <xdr:row>6</xdr:row>
      <xdr:rowOff>104775</xdr:rowOff>
    </xdr:from>
    <xdr:to>
      <xdr:col>48</xdr:col>
      <xdr:colOff>314324</xdr:colOff>
      <xdr:row>24</xdr:row>
      <xdr:rowOff>66675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66675</xdr:rowOff>
    </xdr:from>
    <xdr:to>
      <xdr:col>49</xdr:col>
      <xdr:colOff>0</xdr:colOff>
      <xdr:row>24</xdr:row>
      <xdr:rowOff>104775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6</xdr:row>
      <xdr:rowOff>85724</xdr:rowOff>
    </xdr:from>
    <xdr:to>
      <xdr:col>49</xdr:col>
      <xdr:colOff>0</xdr:colOff>
      <xdr:row>24</xdr:row>
      <xdr:rowOff>95249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9525</xdr:colOff>
      <xdr:row>6</xdr:row>
      <xdr:rowOff>47625</xdr:rowOff>
    </xdr:from>
    <xdr:to>
      <xdr:col>48</xdr:col>
      <xdr:colOff>304800</xdr:colOff>
      <xdr:row>24</xdr:row>
      <xdr:rowOff>114300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19050</xdr:colOff>
      <xdr:row>6</xdr:row>
      <xdr:rowOff>76199</xdr:rowOff>
    </xdr:from>
    <xdr:to>
      <xdr:col>52</xdr:col>
      <xdr:colOff>0</xdr:colOff>
      <xdr:row>24</xdr:row>
      <xdr:rowOff>85724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89"/>
  <sheetViews>
    <sheetView tabSelected="1" zoomScale="110" zoomScaleNormal="110" workbookViewId="0">
      <selection activeCell="A10" sqref="A10"/>
    </sheetView>
  </sheetViews>
  <sheetFormatPr baseColWidth="10" defaultRowHeight="15"/>
  <cols>
    <col min="1" max="1" width="25.7109375" customWidth="1"/>
    <col min="4" max="4" width="19.140625" style="8" customWidth="1"/>
    <col min="5" max="5" width="21.7109375" style="8" customWidth="1"/>
    <col min="6" max="9" width="11.42578125" style="8"/>
    <col min="10" max="10" width="11.42578125" style="15"/>
    <col min="11" max="11" width="11.42578125" style="8"/>
    <col min="12" max="12" width="15.85546875" style="11" customWidth="1"/>
  </cols>
  <sheetData>
    <row r="1" spans="1:26" ht="15.75" thickBot="1">
      <c r="A1" s="1" t="s">
        <v>137</v>
      </c>
      <c r="B1" s="6">
        <f>Elève1!F$1</f>
        <v>76</v>
      </c>
      <c r="C1" s="31"/>
      <c r="D1" s="123" t="s">
        <v>126</v>
      </c>
      <c r="E1" s="124"/>
      <c r="F1" s="125"/>
      <c r="G1" s="34"/>
      <c r="H1" s="34"/>
      <c r="I1" s="34"/>
      <c r="J1" s="34"/>
      <c r="K1" s="13"/>
      <c r="L1" s="13"/>
      <c r="M1" s="12"/>
      <c r="N1" s="12"/>
      <c r="O1" s="31"/>
      <c r="P1" s="31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15.75" thickBot="1">
      <c r="A2" s="1" t="s">
        <v>138</v>
      </c>
      <c r="B2" s="6">
        <f>Elève2!F$1</f>
        <v>81</v>
      </c>
      <c r="C2" s="31"/>
      <c r="D2" s="126"/>
      <c r="E2" s="127"/>
      <c r="F2" s="128"/>
      <c r="G2" s="34"/>
      <c r="H2" s="34"/>
      <c r="I2" s="34"/>
      <c r="J2" s="34"/>
      <c r="K2" s="13"/>
      <c r="L2" s="13"/>
      <c r="M2" s="12"/>
      <c r="N2" s="12"/>
      <c r="O2" s="31"/>
      <c r="P2" s="31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5.75" thickBot="1">
      <c r="A3" s="1" t="s">
        <v>139</v>
      </c>
      <c r="B3" s="6">
        <f>Elève3!F$1</f>
        <v>59</v>
      </c>
      <c r="C3" s="31"/>
      <c r="D3" s="119" t="s">
        <v>5</v>
      </c>
      <c r="E3" s="119"/>
      <c r="F3" s="62">
        <f>COUNTIF(B1:B24,"&lt;50")</f>
        <v>3</v>
      </c>
      <c r="G3" s="34"/>
      <c r="H3" s="34"/>
      <c r="I3" s="34"/>
      <c r="J3" s="34"/>
      <c r="K3" s="13"/>
      <c r="L3" s="13"/>
      <c r="M3" s="12"/>
      <c r="N3" s="12"/>
      <c r="O3" s="31"/>
      <c r="P3" s="31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5" customHeight="1" thickBot="1">
      <c r="A4" s="1" t="s">
        <v>140</v>
      </c>
      <c r="B4" s="6">
        <f>Elève4!F$1</f>
        <v>19</v>
      </c>
      <c r="C4" s="68"/>
      <c r="D4" s="120" t="s">
        <v>7</v>
      </c>
      <c r="E4" s="120"/>
      <c r="F4" s="61">
        <f>24-F3-F5-F6</f>
        <v>3</v>
      </c>
      <c r="G4" s="34"/>
      <c r="H4" s="34"/>
      <c r="I4" s="34"/>
      <c r="J4" s="34"/>
      <c r="K4" s="13"/>
      <c r="L4" s="13"/>
      <c r="M4" s="12"/>
      <c r="N4" s="12"/>
      <c r="O4" s="31"/>
      <c r="P4" s="31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" customHeight="1" thickBot="1">
      <c r="A5" s="1" t="s">
        <v>141</v>
      </c>
      <c r="B5" s="6">
        <f>Elève5!F$1</f>
        <v>86</v>
      </c>
      <c r="C5" s="63"/>
      <c r="D5" s="121" t="s">
        <v>6</v>
      </c>
      <c r="E5" s="121"/>
      <c r="F5" s="73">
        <f>COUNTIF(B1:B24,"&gt;69,5")-F6</f>
        <v>12</v>
      </c>
      <c r="G5" s="34"/>
      <c r="H5" s="34"/>
      <c r="I5" s="34"/>
      <c r="J5" s="34"/>
      <c r="K5" s="13"/>
      <c r="L5" s="13"/>
      <c r="M5" s="12"/>
      <c r="N5" s="12"/>
      <c r="O5" s="31"/>
      <c r="P5" s="31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5" customHeight="1" thickBot="1">
      <c r="A6" s="1" t="s">
        <v>142</v>
      </c>
      <c r="B6" s="6">
        <f>Elève6!F$1</f>
        <v>86</v>
      </c>
      <c r="C6" s="63"/>
      <c r="D6" s="122" t="s">
        <v>36</v>
      </c>
      <c r="E6" s="122"/>
      <c r="F6" s="74">
        <f>COUNTIF(B1:B24,"&gt;89,5")</f>
        <v>6</v>
      </c>
      <c r="G6" s="34"/>
      <c r="H6" s="34"/>
      <c r="I6" s="34"/>
      <c r="J6" s="34"/>
      <c r="K6" s="13"/>
      <c r="L6" s="13"/>
      <c r="M6" s="12"/>
      <c r="N6" s="12"/>
      <c r="O6" s="31"/>
      <c r="P6" s="31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5.75" thickBot="1">
      <c r="A7" s="1" t="s">
        <v>143</v>
      </c>
      <c r="B7" s="6">
        <f>Elève7!F$1</f>
        <v>99</v>
      </c>
      <c r="C7" s="31"/>
      <c r="D7" s="70"/>
      <c r="E7" s="13"/>
      <c r="F7" s="13"/>
      <c r="G7" s="34"/>
      <c r="H7" s="34"/>
      <c r="I7" s="34"/>
      <c r="J7" s="34"/>
      <c r="K7" s="13"/>
      <c r="L7" s="13"/>
      <c r="M7" s="12"/>
      <c r="N7" s="12"/>
      <c r="O7" s="31"/>
      <c r="P7" s="31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5.75" thickBot="1">
      <c r="A8" s="1" t="s">
        <v>144</v>
      </c>
      <c r="B8" s="6">
        <f>Elève8!F$1</f>
        <v>61</v>
      </c>
      <c r="C8" s="31"/>
      <c r="D8" s="70"/>
      <c r="E8" s="13"/>
      <c r="F8" s="13"/>
      <c r="G8" s="34"/>
      <c r="H8" s="34"/>
      <c r="I8" s="34"/>
      <c r="J8" s="34"/>
      <c r="K8" s="13"/>
      <c r="L8" s="13"/>
      <c r="M8" s="12"/>
      <c r="N8" s="12"/>
      <c r="O8" s="31"/>
      <c r="P8" s="31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5.75" thickBot="1">
      <c r="A9" s="1" t="s">
        <v>145</v>
      </c>
      <c r="B9" s="6">
        <f>Elève9!F$1</f>
        <v>73</v>
      </c>
      <c r="C9" s="31"/>
      <c r="D9" s="116" t="s">
        <v>134</v>
      </c>
      <c r="E9" s="115">
        <f>AVERAGE(B1:B24)</f>
        <v>74.458333333333329</v>
      </c>
      <c r="F9" s="115">
        <f>E9/5</f>
        <v>14.891666666666666</v>
      </c>
      <c r="G9" s="34"/>
      <c r="H9" s="34"/>
      <c r="I9" s="34"/>
      <c r="J9" s="34"/>
      <c r="K9" s="13"/>
      <c r="L9" s="13"/>
      <c r="M9" s="12"/>
      <c r="N9" s="12"/>
      <c r="O9" s="31"/>
      <c r="P9" s="31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5.75" thickBot="1">
      <c r="A10" s="1" t="s">
        <v>146</v>
      </c>
      <c r="B10" s="6">
        <f>Elève10!F$1</f>
        <v>98</v>
      </c>
      <c r="C10" s="31"/>
      <c r="D10" s="70"/>
      <c r="E10" s="13"/>
      <c r="F10" s="13"/>
      <c r="G10" s="34"/>
      <c r="H10" s="34"/>
      <c r="I10" s="34"/>
      <c r="J10" s="34"/>
      <c r="K10" s="13"/>
      <c r="L10" s="13"/>
      <c r="M10" s="12"/>
      <c r="N10" s="12"/>
      <c r="O10" s="31"/>
      <c r="P10" s="31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5.75" thickBot="1">
      <c r="A11" s="1" t="s">
        <v>147</v>
      </c>
      <c r="B11" s="6">
        <f>Elève11!F$1</f>
        <v>82</v>
      </c>
      <c r="C11" s="31"/>
      <c r="D11" s="70"/>
      <c r="E11" s="13"/>
      <c r="F11" s="13"/>
      <c r="G11" s="34"/>
      <c r="H11" s="34"/>
      <c r="I11" s="34"/>
      <c r="J11" s="34"/>
      <c r="K11" s="13"/>
      <c r="L11" s="13"/>
      <c r="M11" s="12"/>
      <c r="N11" s="12"/>
      <c r="O11" s="31"/>
      <c r="P11" s="31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.75" thickBot="1">
      <c r="A12" s="1" t="s">
        <v>148</v>
      </c>
      <c r="B12" s="6">
        <f>Elève12!F$1</f>
        <v>83</v>
      </c>
      <c r="C12" s="31"/>
      <c r="D12" s="70"/>
      <c r="E12" s="13"/>
      <c r="F12" s="13"/>
      <c r="G12" s="34"/>
      <c r="H12" s="34"/>
      <c r="I12" s="34"/>
      <c r="J12" s="34"/>
      <c r="K12" s="13"/>
      <c r="L12" s="13"/>
      <c r="M12" s="12"/>
      <c r="N12" s="12"/>
      <c r="O12" s="31"/>
      <c r="P12" s="31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5.75" thickBot="1">
      <c r="A13" s="1" t="s">
        <v>149</v>
      </c>
      <c r="B13" s="6">
        <f>Elève13!F$1</f>
        <v>81</v>
      </c>
      <c r="C13" s="31"/>
      <c r="D13" s="70"/>
      <c r="E13" s="13"/>
      <c r="F13" s="13"/>
      <c r="G13" s="34"/>
      <c r="H13" s="34"/>
      <c r="I13" s="34"/>
      <c r="J13" s="34"/>
      <c r="K13" s="13"/>
      <c r="L13" s="13"/>
      <c r="M13" s="12"/>
      <c r="N13" s="12"/>
      <c r="O13" s="31"/>
      <c r="P13" s="31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4.25" customHeight="1" thickBot="1">
      <c r="A14" s="1" t="s">
        <v>150</v>
      </c>
      <c r="B14" s="117">
        <f>Elève14!F$1</f>
        <v>94</v>
      </c>
      <c r="C14" s="31"/>
      <c r="D14" s="70"/>
      <c r="E14" s="13"/>
      <c r="F14" s="13"/>
      <c r="G14" s="34"/>
      <c r="H14" s="34"/>
      <c r="I14" s="34"/>
      <c r="J14" s="34"/>
      <c r="K14" s="13"/>
      <c r="L14" s="13"/>
      <c r="M14" s="12"/>
      <c r="N14" s="12"/>
      <c r="O14" s="31"/>
      <c r="P14" s="31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.75" thickBot="1">
      <c r="A15" s="1" t="s">
        <v>151</v>
      </c>
      <c r="B15" s="6">
        <f>Elève15!F$1</f>
        <v>89</v>
      </c>
      <c r="C15" s="31"/>
      <c r="D15" s="70"/>
      <c r="E15" s="13"/>
      <c r="F15" s="13"/>
      <c r="G15" s="34"/>
      <c r="H15" s="34"/>
      <c r="I15" s="34"/>
      <c r="J15" s="34"/>
      <c r="K15" s="13"/>
      <c r="L15" s="13"/>
      <c r="M15" s="12"/>
      <c r="N15" s="12"/>
      <c r="O15" s="31"/>
      <c r="P15" s="31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.75" thickBot="1">
      <c r="A16" s="1" t="s">
        <v>152</v>
      </c>
      <c r="B16" s="6">
        <f>Elève16!F$1</f>
        <v>76</v>
      </c>
      <c r="C16" s="31"/>
      <c r="D16" s="70"/>
      <c r="E16" s="13"/>
      <c r="F16" s="13"/>
      <c r="G16" s="34"/>
      <c r="H16" s="34"/>
      <c r="I16" s="34"/>
      <c r="J16" s="34"/>
      <c r="K16" s="13"/>
      <c r="L16" s="13"/>
      <c r="M16" s="12"/>
      <c r="N16" s="12"/>
      <c r="O16" s="31"/>
      <c r="P16" s="31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.75" thickBot="1">
      <c r="A17" s="1" t="s">
        <v>153</v>
      </c>
      <c r="B17" s="6">
        <f>Elève17!F$1</f>
        <v>21</v>
      </c>
      <c r="C17" s="31"/>
      <c r="D17" s="70"/>
      <c r="E17" s="13"/>
      <c r="F17" s="13"/>
      <c r="G17" s="34"/>
      <c r="H17" s="34"/>
      <c r="I17" s="34"/>
      <c r="J17" s="34"/>
      <c r="K17" s="13"/>
      <c r="L17" s="13"/>
      <c r="M17" s="12"/>
      <c r="N17" s="12"/>
      <c r="O17" s="31"/>
      <c r="P17" s="31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.75" thickBot="1">
      <c r="A18" s="1" t="s">
        <v>154</v>
      </c>
      <c r="B18" s="6">
        <f>Elève18!F$1</f>
        <v>84</v>
      </c>
      <c r="C18" s="31"/>
      <c r="D18" s="70"/>
      <c r="E18" s="13"/>
      <c r="F18" s="13"/>
      <c r="G18" s="34"/>
      <c r="H18" s="34"/>
      <c r="I18" s="34"/>
      <c r="J18" s="34"/>
      <c r="K18" s="13"/>
      <c r="L18" s="13"/>
      <c r="M18" s="12"/>
      <c r="N18" s="12"/>
      <c r="O18" s="31"/>
      <c r="P18" s="31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5.75" thickBot="1">
      <c r="A19" s="1" t="s">
        <v>155</v>
      </c>
      <c r="B19" s="6">
        <f>Elève19!F$1</f>
        <v>17</v>
      </c>
      <c r="C19" s="31"/>
      <c r="D19" s="70"/>
      <c r="E19" s="13"/>
      <c r="F19" s="13"/>
      <c r="G19" s="34"/>
      <c r="H19" s="34"/>
      <c r="I19" s="34"/>
      <c r="J19" s="34"/>
      <c r="K19" s="13"/>
      <c r="L19" s="13"/>
      <c r="M19" s="12"/>
      <c r="N19" s="12"/>
      <c r="O19" s="31"/>
      <c r="P19" s="31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5.75" thickBot="1">
      <c r="A20" s="1" t="s">
        <v>156</v>
      </c>
      <c r="B20" s="6">
        <f>Elève20!F$1</f>
        <v>86</v>
      </c>
      <c r="C20" s="31"/>
      <c r="D20" s="70"/>
      <c r="E20" s="13"/>
      <c r="F20" s="13"/>
      <c r="G20" s="34"/>
      <c r="H20" s="34"/>
      <c r="I20" s="34"/>
      <c r="J20" s="34"/>
      <c r="K20" s="13"/>
      <c r="L20" s="13"/>
      <c r="M20" s="12"/>
      <c r="N20" s="12"/>
      <c r="O20" s="31"/>
      <c r="P20" s="31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thickBot="1">
      <c r="A21" s="1" t="s">
        <v>157</v>
      </c>
      <c r="B21" s="6">
        <f>Elève21!F$1</f>
        <v>57</v>
      </c>
      <c r="C21" s="69"/>
      <c r="D21" s="70"/>
      <c r="E21" s="71"/>
      <c r="F21" s="26"/>
      <c r="G21" s="71"/>
      <c r="H21" s="71"/>
      <c r="I21" s="71"/>
      <c r="J21" s="71"/>
      <c r="K21" s="71"/>
      <c r="L21" s="26"/>
      <c r="M21" s="12"/>
      <c r="N21" s="12"/>
      <c r="O21" s="31"/>
      <c r="P21" s="31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.75" thickBot="1">
      <c r="A22" s="1" t="s">
        <v>158</v>
      </c>
      <c r="B22" s="6">
        <f>Elève22!D$1</f>
        <v>90</v>
      </c>
      <c r="C22" s="31"/>
      <c r="D22" s="70"/>
      <c r="E22" s="70"/>
      <c r="F22" s="13"/>
      <c r="G22" s="72"/>
      <c r="H22" s="70"/>
      <c r="I22" s="70"/>
      <c r="J22" s="34"/>
      <c r="K22" s="70"/>
      <c r="L22" s="13"/>
      <c r="M22" s="12"/>
      <c r="N22" s="12"/>
      <c r="O22" s="31"/>
      <c r="P22" s="31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.75" thickBot="1">
      <c r="A23" s="1" t="s">
        <v>159</v>
      </c>
      <c r="B23" s="6">
        <f>Elève23!F$1</f>
        <v>93</v>
      </c>
      <c r="C23" s="31"/>
      <c r="D23" s="70"/>
      <c r="E23" s="70"/>
      <c r="F23" s="70"/>
      <c r="G23" s="70"/>
      <c r="H23" s="70"/>
      <c r="I23" s="70"/>
      <c r="J23" s="34"/>
      <c r="K23" s="70"/>
      <c r="L23" s="13"/>
      <c r="M23" s="12"/>
      <c r="N23" s="12"/>
      <c r="O23" s="31"/>
      <c r="P23" s="31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>
      <c r="A24" s="1" t="s">
        <v>160</v>
      </c>
      <c r="B24" s="6">
        <f>Elève24!F$1</f>
        <v>96</v>
      </c>
      <c r="C24" s="12"/>
      <c r="D24" s="70"/>
      <c r="E24" s="70"/>
      <c r="F24" s="70"/>
      <c r="G24" s="70"/>
      <c r="H24" s="70"/>
      <c r="I24" s="70"/>
      <c r="J24" s="34"/>
      <c r="K24" s="70"/>
      <c r="L24" s="13"/>
      <c r="M24" s="12"/>
      <c r="N24" s="12"/>
      <c r="O24" s="31"/>
      <c r="P24" s="31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.75" hidden="1" thickBot="1">
      <c r="A25" s="1" t="s">
        <v>122</v>
      </c>
      <c r="B25" s="6">
        <f>Elève25!D$1</f>
        <v>100</v>
      </c>
      <c r="C25" s="31"/>
      <c r="D25" s="70"/>
      <c r="E25" s="70"/>
      <c r="F25" s="70"/>
      <c r="G25" s="70"/>
      <c r="H25" s="70"/>
      <c r="I25" s="70"/>
      <c r="J25" s="34"/>
      <c r="K25" s="70"/>
      <c r="L25" s="13"/>
      <c r="M25" s="12"/>
      <c r="N25" s="12"/>
      <c r="O25" s="31"/>
      <c r="P25" s="31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.75" hidden="1" thickBot="1">
      <c r="A26" s="1" t="s">
        <v>123</v>
      </c>
      <c r="B26" s="6">
        <f>Elève1!D$1</f>
        <v>79</v>
      </c>
      <c r="C26" s="12"/>
      <c r="D26" s="70"/>
      <c r="E26" s="70"/>
      <c r="F26" s="70"/>
      <c r="G26" s="70"/>
      <c r="H26" s="70"/>
      <c r="I26" s="70"/>
      <c r="J26" s="34"/>
      <c r="K26" s="70"/>
      <c r="L26" s="13"/>
      <c r="M26" s="12"/>
      <c r="N26" s="12"/>
      <c r="O26" s="31"/>
      <c r="P26" s="31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.75" hidden="1" thickBot="1">
      <c r="A27" s="1" t="s">
        <v>32</v>
      </c>
      <c r="B27" s="6">
        <f>Elève1!D$1</f>
        <v>79</v>
      </c>
      <c r="C27" s="12"/>
      <c r="D27" s="70"/>
      <c r="E27" s="70"/>
      <c r="F27" s="70"/>
      <c r="G27" s="70"/>
      <c r="H27" s="70"/>
      <c r="I27" s="70"/>
      <c r="J27" s="34"/>
      <c r="K27" s="70"/>
      <c r="L27" s="13"/>
      <c r="M27" s="12"/>
      <c r="N27" s="12"/>
      <c r="O27" s="31"/>
      <c r="P27" s="31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.75" hidden="1" thickBot="1">
      <c r="A28" s="1" t="s">
        <v>33</v>
      </c>
      <c r="B28" s="6">
        <f>Elève1!D$1</f>
        <v>79</v>
      </c>
      <c r="C28" s="12"/>
      <c r="D28" s="70"/>
      <c r="E28" s="70"/>
      <c r="F28" s="70"/>
      <c r="G28" s="70"/>
      <c r="H28" s="70"/>
      <c r="I28" s="70"/>
      <c r="J28" s="34"/>
      <c r="K28" s="70"/>
      <c r="L28" s="13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.75" hidden="1" thickBot="1">
      <c r="A29" s="1" t="s">
        <v>34</v>
      </c>
      <c r="B29" s="6">
        <f>Elève1!D$1</f>
        <v>79</v>
      </c>
      <c r="C29" s="12"/>
      <c r="D29" s="70"/>
      <c r="E29" s="70"/>
      <c r="F29" s="70"/>
      <c r="G29" s="70"/>
      <c r="H29" s="70"/>
      <c r="I29" s="70"/>
      <c r="J29" s="34"/>
      <c r="K29" s="70"/>
      <c r="L29" s="13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idden="1">
      <c r="A30" s="1" t="s">
        <v>35</v>
      </c>
      <c r="B30" s="6">
        <f>Elève1!D$1</f>
        <v>79</v>
      </c>
      <c r="C30" s="12"/>
      <c r="D30" s="70"/>
      <c r="E30" s="70"/>
      <c r="F30" s="70"/>
      <c r="G30" s="70"/>
      <c r="H30" s="70"/>
      <c r="I30" s="70"/>
      <c r="J30" s="34"/>
      <c r="K30" s="70"/>
      <c r="L30" s="13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>
      <c r="A31" s="12"/>
      <c r="B31" s="12"/>
      <c r="C31" s="12"/>
      <c r="D31" s="70"/>
      <c r="E31" s="70"/>
      <c r="F31" s="70"/>
      <c r="G31" s="70"/>
      <c r="H31" s="70"/>
      <c r="I31" s="70"/>
      <c r="J31" s="34"/>
      <c r="K31" s="70"/>
      <c r="L31" s="13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>
      <c r="A32" s="12"/>
      <c r="B32" s="12"/>
      <c r="C32" s="12"/>
      <c r="D32" s="70"/>
      <c r="E32" s="70"/>
      <c r="F32" s="70"/>
      <c r="G32" s="70"/>
      <c r="H32" s="70"/>
      <c r="I32" s="70"/>
      <c r="J32" s="34"/>
      <c r="K32" s="70"/>
      <c r="L32" s="13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>
      <c r="A33" s="12"/>
      <c r="B33" s="12"/>
      <c r="C33" s="12"/>
      <c r="D33" s="70"/>
      <c r="E33" s="70"/>
      <c r="F33" s="70"/>
      <c r="G33" s="70"/>
      <c r="H33" s="70"/>
      <c r="I33" s="70"/>
      <c r="J33" s="34"/>
      <c r="K33" s="70"/>
      <c r="L33" s="13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>
      <c r="A34" s="12"/>
      <c r="B34" s="12"/>
      <c r="C34" s="12"/>
      <c r="D34" s="70"/>
      <c r="E34" s="70"/>
      <c r="F34" s="70"/>
      <c r="G34" s="70"/>
      <c r="H34" s="70"/>
      <c r="I34" s="70"/>
      <c r="J34" s="34"/>
      <c r="K34" s="70"/>
      <c r="L34" s="13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>
      <c r="A35" s="12"/>
      <c r="B35" s="12"/>
      <c r="C35" s="12"/>
      <c r="D35" s="70"/>
      <c r="E35" s="70"/>
      <c r="F35" s="70"/>
      <c r="G35" s="70"/>
      <c r="H35" s="70"/>
      <c r="I35" s="70"/>
      <c r="J35" s="34"/>
      <c r="K35" s="70"/>
      <c r="L35" s="13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>
      <c r="A36" s="12"/>
      <c r="B36" s="12"/>
      <c r="C36" s="12"/>
      <c r="D36" s="70"/>
      <c r="E36" s="70"/>
      <c r="F36" s="70"/>
      <c r="G36" s="70"/>
      <c r="H36" s="70"/>
      <c r="I36" s="70"/>
      <c r="J36" s="34"/>
      <c r="K36" s="70"/>
      <c r="L36" s="13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>
      <c r="A37" s="12"/>
      <c r="B37" s="12"/>
      <c r="C37" s="12"/>
      <c r="D37" s="70"/>
      <c r="E37" s="70"/>
      <c r="F37" s="70"/>
      <c r="G37" s="70"/>
      <c r="H37" s="70"/>
      <c r="I37" s="70"/>
      <c r="J37" s="34"/>
      <c r="K37" s="70"/>
      <c r="L37" s="13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>
      <c r="A38" s="12"/>
      <c r="B38" s="12"/>
      <c r="C38" s="12"/>
      <c r="D38" s="70"/>
      <c r="E38" s="70"/>
      <c r="F38" s="70"/>
      <c r="G38" s="70"/>
      <c r="H38" s="70"/>
      <c r="I38" s="70"/>
      <c r="J38" s="34"/>
      <c r="K38" s="70"/>
      <c r="L38" s="13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>
      <c r="A39" s="12"/>
      <c r="B39" s="12"/>
      <c r="C39" s="12"/>
      <c r="D39" s="70"/>
      <c r="E39" s="70"/>
      <c r="F39" s="70"/>
      <c r="G39" s="70"/>
      <c r="H39" s="70"/>
      <c r="I39" s="70"/>
      <c r="J39" s="34"/>
      <c r="K39" s="70"/>
      <c r="L39" s="13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>
      <c r="A40" s="12"/>
      <c r="B40" s="12"/>
      <c r="C40" s="12"/>
      <c r="D40" s="70"/>
      <c r="E40" s="70"/>
      <c r="F40" s="70"/>
      <c r="G40" s="70"/>
      <c r="H40" s="70"/>
      <c r="I40" s="70"/>
      <c r="J40" s="34"/>
      <c r="K40" s="70"/>
      <c r="L40" s="13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>
      <c r="A41" s="12"/>
      <c r="B41" s="12"/>
      <c r="C41" s="12"/>
      <c r="D41" s="70"/>
      <c r="E41" s="70"/>
      <c r="F41" s="70"/>
      <c r="G41" s="70"/>
      <c r="H41" s="70"/>
      <c r="I41" s="70"/>
      <c r="J41" s="34"/>
      <c r="K41" s="70"/>
      <c r="L41" s="13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>
      <c r="A42" s="12"/>
      <c r="B42" s="12"/>
      <c r="C42" s="12"/>
      <c r="D42" s="70"/>
      <c r="E42" s="70"/>
      <c r="F42" s="70"/>
      <c r="G42" s="70"/>
      <c r="H42" s="70"/>
      <c r="I42" s="70"/>
      <c r="J42" s="34"/>
      <c r="K42" s="70"/>
      <c r="L42" s="13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>
      <c r="A43" s="12"/>
      <c r="B43" s="12"/>
      <c r="C43" s="12"/>
      <c r="D43" s="70"/>
      <c r="E43" s="70"/>
      <c r="F43" s="70"/>
      <c r="G43" s="70"/>
      <c r="H43" s="70"/>
      <c r="I43" s="70"/>
      <c r="J43" s="34"/>
      <c r="K43" s="70"/>
      <c r="L43" s="13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>
      <c r="A44" s="12"/>
      <c r="B44" s="12"/>
      <c r="C44" s="12"/>
      <c r="D44" s="70"/>
      <c r="E44" s="70"/>
      <c r="F44" s="70"/>
      <c r="G44" s="70"/>
      <c r="H44" s="70"/>
      <c r="I44" s="70"/>
      <c r="J44" s="34"/>
      <c r="K44" s="70"/>
      <c r="L44" s="13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>
      <c r="A45" s="12"/>
      <c r="B45" s="12"/>
      <c r="C45" s="12"/>
      <c r="D45" s="70"/>
      <c r="E45" s="70"/>
      <c r="F45" s="70"/>
      <c r="G45" s="70"/>
      <c r="H45" s="70"/>
      <c r="I45" s="70"/>
      <c r="J45" s="34"/>
      <c r="K45" s="70"/>
      <c r="L45" s="13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>
      <c r="A46" s="12"/>
      <c r="B46" s="12"/>
      <c r="C46" s="12"/>
      <c r="D46" s="70"/>
      <c r="E46" s="70"/>
      <c r="F46" s="70"/>
      <c r="G46" s="70"/>
      <c r="H46" s="70"/>
      <c r="I46" s="70"/>
      <c r="J46" s="34"/>
      <c r="K46" s="70"/>
      <c r="L46" s="13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>
      <c r="A47" s="12"/>
      <c r="B47" s="12"/>
      <c r="C47" s="12"/>
      <c r="D47" s="70"/>
      <c r="E47" s="70"/>
      <c r="F47" s="70"/>
      <c r="G47" s="70"/>
      <c r="H47" s="70"/>
      <c r="I47" s="70"/>
      <c r="J47" s="34"/>
      <c r="K47" s="70"/>
      <c r="L47" s="13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>
      <c r="A48" s="12"/>
      <c r="B48" s="12"/>
      <c r="C48" s="12"/>
      <c r="D48" s="70"/>
      <c r="E48" s="70"/>
      <c r="F48" s="70"/>
      <c r="G48" s="70"/>
      <c r="H48" s="70"/>
      <c r="I48" s="70"/>
      <c r="J48" s="34"/>
      <c r="K48" s="70"/>
      <c r="L48" s="13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>
      <c r="A49" s="12"/>
      <c r="B49" s="12"/>
      <c r="C49" s="12"/>
      <c r="D49" s="70"/>
      <c r="E49" s="70"/>
      <c r="F49" s="70"/>
      <c r="G49" s="70"/>
      <c r="H49" s="70"/>
      <c r="I49" s="70"/>
      <c r="J49" s="34"/>
      <c r="K49" s="70"/>
      <c r="L49" s="13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>
      <c r="A50" s="12"/>
      <c r="B50" s="12"/>
      <c r="C50" s="12"/>
      <c r="D50" s="70"/>
      <c r="E50" s="70"/>
      <c r="F50" s="70"/>
      <c r="G50" s="70"/>
      <c r="H50" s="70"/>
      <c r="I50" s="70"/>
      <c r="J50" s="34"/>
      <c r="K50" s="70"/>
      <c r="L50" s="13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>
      <c r="A51" s="12"/>
      <c r="B51" s="12"/>
      <c r="C51" s="12"/>
      <c r="D51" s="70"/>
      <c r="E51" s="70"/>
      <c r="F51" s="70"/>
      <c r="G51" s="70"/>
      <c r="H51" s="70"/>
      <c r="I51" s="70"/>
      <c r="J51" s="34"/>
      <c r="K51" s="70"/>
      <c r="L51" s="13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>
      <c r="A52" s="12"/>
      <c r="B52" s="12"/>
      <c r="C52" s="12"/>
      <c r="D52" s="70"/>
      <c r="E52" s="70"/>
      <c r="F52" s="70"/>
      <c r="G52" s="70"/>
      <c r="H52" s="70"/>
      <c r="I52" s="70"/>
      <c r="J52" s="34"/>
      <c r="K52" s="70"/>
      <c r="L52" s="13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>
      <c r="A53" s="12"/>
      <c r="B53" s="12"/>
      <c r="C53" s="12"/>
      <c r="D53" s="70"/>
      <c r="E53" s="70"/>
      <c r="F53" s="70"/>
      <c r="G53" s="70"/>
      <c r="H53" s="70"/>
      <c r="I53" s="70"/>
      <c r="J53" s="34"/>
      <c r="K53" s="70"/>
      <c r="L53" s="13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>
      <c r="A54" s="12"/>
      <c r="B54" s="12"/>
      <c r="C54" s="12"/>
      <c r="D54" s="70"/>
      <c r="E54" s="70"/>
      <c r="F54" s="70"/>
      <c r="G54" s="70"/>
      <c r="H54" s="70"/>
      <c r="I54" s="70"/>
      <c r="J54" s="34"/>
      <c r="K54" s="70"/>
      <c r="L54" s="13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>
      <c r="A55" s="12"/>
      <c r="B55" s="12"/>
      <c r="C55" s="12"/>
      <c r="D55" s="70"/>
      <c r="E55" s="70"/>
      <c r="F55" s="70"/>
      <c r="G55" s="70"/>
      <c r="H55" s="70"/>
      <c r="I55" s="70"/>
      <c r="J55" s="34"/>
      <c r="K55" s="70"/>
      <c r="L55" s="13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>
      <c r="A56" s="12"/>
      <c r="B56" s="12"/>
      <c r="C56" s="12"/>
      <c r="D56" s="70"/>
      <c r="E56" s="70"/>
      <c r="F56" s="70"/>
      <c r="G56" s="70"/>
      <c r="H56" s="70"/>
      <c r="I56" s="70"/>
      <c r="J56" s="34"/>
      <c r="K56" s="70"/>
      <c r="L56" s="13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>
      <c r="A57" s="12"/>
      <c r="B57" s="12"/>
      <c r="C57" s="12"/>
      <c r="D57" s="70"/>
      <c r="E57" s="70"/>
      <c r="F57" s="70"/>
      <c r="G57" s="70"/>
      <c r="H57" s="70"/>
      <c r="I57" s="70"/>
      <c r="J57" s="34"/>
      <c r="K57" s="70"/>
      <c r="L57" s="13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>
      <c r="A58" s="12"/>
      <c r="B58" s="12"/>
      <c r="C58" s="12"/>
      <c r="D58" s="70"/>
      <c r="E58" s="70"/>
      <c r="F58" s="70"/>
      <c r="G58" s="70"/>
      <c r="H58" s="70"/>
      <c r="I58" s="70"/>
      <c r="J58" s="34"/>
      <c r="K58" s="70"/>
      <c r="L58" s="13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>
      <c r="A59" s="12"/>
      <c r="B59" s="12"/>
      <c r="C59" s="12"/>
      <c r="D59" s="70"/>
      <c r="E59" s="70"/>
      <c r="F59" s="70"/>
      <c r="G59" s="70"/>
      <c r="H59" s="70"/>
      <c r="I59" s="70"/>
      <c r="J59" s="34"/>
      <c r="K59" s="70"/>
      <c r="L59" s="13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>
      <c r="A60" s="12"/>
      <c r="B60" s="12"/>
      <c r="C60" s="12"/>
      <c r="D60" s="70"/>
      <c r="E60" s="70"/>
      <c r="F60" s="70"/>
      <c r="G60" s="70"/>
      <c r="H60" s="70"/>
      <c r="I60" s="70"/>
      <c r="J60" s="34"/>
      <c r="K60" s="70"/>
      <c r="L60" s="13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>
      <c r="A61" s="12"/>
      <c r="B61" s="12"/>
      <c r="C61" s="12"/>
      <c r="D61" s="70"/>
      <c r="E61" s="70"/>
      <c r="F61" s="70"/>
      <c r="G61" s="70"/>
      <c r="H61" s="70"/>
      <c r="I61" s="70"/>
      <c r="J61" s="34"/>
      <c r="K61" s="70"/>
      <c r="L61" s="13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>
      <c r="A62" s="12"/>
      <c r="B62" s="12"/>
      <c r="C62" s="12"/>
      <c r="D62" s="70"/>
      <c r="E62" s="70"/>
      <c r="F62" s="70"/>
      <c r="G62" s="70"/>
      <c r="H62" s="70"/>
      <c r="I62" s="70"/>
      <c r="J62" s="34"/>
      <c r="K62" s="70"/>
      <c r="L62" s="13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>
      <c r="A63" s="12"/>
      <c r="B63" s="12"/>
      <c r="C63" s="12"/>
      <c r="D63" s="70"/>
      <c r="E63" s="70"/>
      <c r="F63" s="70"/>
      <c r="G63" s="70"/>
      <c r="H63" s="70"/>
      <c r="I63" s="70"/>
      <c r="J63" s="34"/>
      <c r="K63" s="70"/>
      <c r="L63" s="13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>
      <c r="A64" s="12"/>
      <c r="B64" s="12"/>
      <c r="C64" s="12"/>
      <c r="D64" s="70"/>
      <c r="E64" s="70"/>
      <c r="F64" s="70"/>
      <c r="G64" s="70"/>
      <c r="H64" s="70"/>
      <c r="I64" s="70"/>
      <c r="J64" s="34"/>
      <c r="K64" s="70"/>
      <c r="L64" s="13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>
      <c r="A65" s="12"/>
      <c r="B65" s="12"/>
      <c r="C65" s="12"/>
      <c r="D65" s="70"/>
      <c r="E65" s="70"/>
      <c r="F65" s="70"/>
      <c r="G65" s="70"/>
      <c r="H65" s="70"/>
      <c r="I65" s="70"/>
      <c r="J65" s="34"/>
      <c r="K65" s="70"/>
      <c r="L65" s="13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>
      <c r="A66" s="12"/>
      <c r="B66" s="12"/>
      <c r="C66" s="12"/>
      <c r="D66" s="70"/>
      <c r="E66" s="70"/>
      <c r="F66" s="70"/>
      <c r="G66" s="70"/>
      <c r="H66" s="70"/>
      <c r="I66" s="70"/>
      <c r="J66" s="34"/>
      <c r="K66" s="70"/>
      <c r="L66" s="13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>
      <c r="A67" s="12"/>
      <c r="B67" s="12"/>
      <c r="C67" s="12"/>
      <c r="D67" s="70"/>
      <c r="E67" s="70"/>
      <c r="F67" s="70"/>
      <c r="G67" s="70"/>
      <c r="H67" s="70"/>
      <c r="I67" s="70"/>
      <c r="J67" s="34"/>
      <c r="K67" s="70"/>
      <c r="L67" s="13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>
      <c r="A68" s="12"/>
      <c r="B68" s="12"/>
      <c r="C68" s="12"/>
      <c r="D68" s="70"/>
      <c r="E68" s="70"/>
      <c r="F68" s="70"/>
      <c r="G68" s="70"/>
      <c r="H68" s="70"/>
      <c r="I68" s="70"/>
      <c r="J68" s="34"/>
      <c r="K68" s="70"/>
      <c r="L68" s="13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>
      <c r="A69" s="12"/>
      <c r="B69" s="12"/>
      <c r="C69" s="12"/>
      <c r="D69" s="70"/>
      <c r="E69" s="70"/>
      <c r="F69" s="70"/>
      <c r="G69" s="70"/>
      <c r="H69" s="70"/>
      <c r="I69" s="70"/>
      <c r="J69" s="34"/>
      <c r="K69" s="70"/>
      <c r="L69" s="13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>
      <c r="A70" s="12"/>
      <c r="B70" s="12"/>
      <c r="C70" s="12"/>
      <c r="D70" s="70"/>
      <c r="E70" s="70"/>
      <c r="F70" s="70"/>
      <c r="G70" s="70"/>
      <c r="H70" s="70"/>
      <c r="I70" s="70"/>
      <c r="J70" s="34"/>
      <c r="K70" s="70"/>
      <c r="L70" s="13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>
      <c r="A71" s="12"/>
      <c r="B71" s="12"/>
      <c r="C71" s="12"/>
      <c r="D71" s="70"/>
      <c r="E71" s="70"/>
      <c r="F71" s="70"/>
      <c r="G71" s="70"/>
      <c r="H71" s="70"/>
      <c r="I71" s="70"/>
      <c r="J71" s="34"/>
      <c r="K71" s="70"/>
      <c r="L71" s="13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>
      <c r="A72" s="12"/>
      <c r="B72" s="12"/>
      <c r="C72" s="12"/>
      <c r="D72" s="70"/>
      <c r="E72" s="70"/>
      <c r="F72" s="70"/>
      <c r="G72" s="70"/>
      <c r="H72" s="70"/>
      <c r="I72" s="70"/>
      <c r="J72" s="34"/>
      <c r="K72" s="70"/>
      <c r="L72" s="13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>
      <c r="A73" s="12"/>
      <c r="B73" s="12"/>
      <c r="C73" s="12"/>
      <c r="D73" s="70"/>
      <c r="E73" s="70"/>
      <c r="F73" s="70"/>
      <c r="G73" s="70"/>
      <c r="H73" s="70"/>
      <c r="I73" s="70"/>
      <c r="J73" s="34"/>
      <c r="K73" s="70"/>
      <c r="L73" s="13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>
      <c r="A74" s="12"/>
      <c r="B74" s="12"/>
      <c r="C74" s="12"/>
      <c r="D74" s="70"/>
      <c r="E74" s="70"/>
      <c r="F74" s="70"/>
      <c r="G74" s="70"/>
      <c r="H74" s="70"/>
      <c r="I74" s="70"/>
      <c r="J74" s="34"/>
      <c r="K74" s="70"/>
      <c r="L74" s="13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>
      <c r="A75" s="12"/>
      <c r="B75" s="12"/>
      <c r="C75" s="12"/>
      <c r="D75" s="70"/>
      <c r="E75" s="70"/>
      <c r="F75" s="70"/>
      <c r="G75" s="70"/>
      <c r="H75" s="70"/>
      <c r="I75" s="70"/>
      <c r="J75" s="34"/>
      <c r="K75" s="70"/>
      <c r="L75" s="13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>
      <c r="A76" s="12"/>
      <c r="B76" s="12"/>
      <c r="C76" s="12"/>
      <c r="D76" s="70"/>
      <c r="E76" s="70"/>
      <c r="F76" s="70"/>
      <c r="G76" s="70"/>
      <c r="H76" s="70"/>
      <c r="I76" s="70"/>
      <c r="J76" s="34"/>
      <c r="K76" s="70"/>
      <c r="L76" s="13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>
      <c r="A77" s="12"/>
      <c r="B77" s="12"/>
      <c r="C77" s="12"/>
      <c r="D77" s="70"/>
      <c r="E77" s="70"/>
      <c r="F77" s="70"/>
      <c r="G77" s="70"/>
      <c r="H77" s="70"/>
      <c r="I77" s="70"/>
      <c r="J77" s="34"/>
      <c r="K77" s="70"/>
      <c r="L77" s="13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>
      <c r="A78" s="12"/>
      <c r="B78" s="12"/>
      <c r="C78" s="12"/>
      <c r="D78" s="70"/>
      <c r="E78" s="70"/>
      <c r="F78" s="70"/>
      <c r="G78" s="70"/>
      <c r="H78" s="70"/>
      <c r="I78" s="70"/>
      <c r="J78" s="34"/>
      <c r="K78" s="70"/>
      <c r="L78" s="13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>
      <c r="A79" s="12"/>
      <c r="B79" s="12"/>
      <c r="C79" s="12"/>
      <c r="D79" s="70"/>
      <c r="E79" s="70"/>
      <c r="F79" s="70"/>
      <c r="G79" s="70"/>
      <c r="H79" s="70"/>
      <c r="I79" s="70"/>
      <c r="J79" s="34"/>
      <c r="K79" s="70"/>
      <c r="L79" s="13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>
      <c r="A80" s="12"/>
      <c r="B80" s="12"/>
      <c r="C80" s="12"/>
      <c r="D80" s="70"/>
      <c r="E80" s="70"/>
      <c r="F80" s="70"/>
      <c r="G80" s="70"/>
      <c r="H80" s="70"/>
      <c r="I80" s="70"/>
      <c r="J80" s="34"/>
      <c r="K80" s="70"/>
      <c r="L80" s="13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>
      <c r="A81" s="12"/>
      <c r="B81" s="12"/>
      <c r="C81" s="12"/>
      <c r="D81" s="70"/>
      <c r="E81" s="70"/>
      <c r="F81" s="70"/>
      <c r="G81" s="70"/>
      <c r="H81" s="70"/>
      <c r="I81" s="70"/>
      <c r="J81" s="34"/>
      <c r="K81" s="70"/>
      <c r="L81" s="13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>
      <c r="A82" s="12"/>
      <c r="B82" s="12"/>
      <c r="C82" s="12"/>
      <c r="D82" s="70"/>
      <c r="E82" s="70"/>
      <c r="F82" s="70"/>
      <c r="G82" s="70"/>
      <c r="H82" s="70"/>
      <c r="I82" s="70"/>
      <c r="J82" s="34"/>
      <c r="K82" s="70"/>
      <c r="L82" s="13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>
      <c r="A83" s="12"/>
      <c r="B83" s="12"/>
      <c r="C83" s="12"/>
      <c r="D83" s="70"/>
      <c r="E83" s="70"/>
      <c r="F83" s="70"/>
      <c r="G83" s="70"/>
      <c r="H83" s="70"/>
      <c r="I83" s="70"/>
      <c r="J83" s="34"/>
      <c r="K83" s="70"/>
      <c r="L83" s="13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>
      <c r="A84" s="12"/>
      <c r="B84" s="12"/>
      <c r="C84" s="12"/>
      <c r="D84" s="70"/>
      <c r="E84" s="70"/>
      <c r="F84" s="70"/>
      <c r="G84" s="70"/>
      <c r="H84" s="70"/>
      <c r="I84" s="70"/>
      <c r="J84" s="34"/>
      <c r="K84" s="70"/>
      <c r="L84" s="13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>
      <c r="A85" s="12"/>
      <c r="B85" s="12"/>
      <c r="C85" s="12"/>
      <c r="D85" s="70"/>
      <c r="E85" s="70"/>
      <c r="F85" s="70"/>
      <c r="G85" s="70"/>
      <c r="H85" s="70"/>
      <c r="I85" s="70"/>
      <c r="J85" s="34"/>
      <c r="K85" s="70"/>
      <c r="L85" s="13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>
      <c r="A86" s="12"/>
      <c r="B86" s="12"/>
      <c r="C86" s="12"/>
      <c r="D86" s="70"/>
      <c r="E86" s="70"/>
      <c r="F86" s="70"/>
      <c r="G86" s="70"/>
      <c r="H86" s="70"/>
      <c r="I86" s="70"/>
      <c r="J86" s="34"/>
      <c r="K86" s="70"/>
      <c r="L86" s="13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>
      <c r="A87" s="12"/>
      <c r="B87" s="12"/>
      <c r="C87" s="12"/>
      <c r="D87" s="70"/>
      <c r="E87" s="70"/>
      <c r="F87" s="70"/>
      <c r="G87" s="70"/>
      <c r="H87" s="70"/>
      <c r="I87" s="70"/>
      <c r="J87" s="34"/>
      <c r="K87" s="70"/>
      <c r="L87" s="13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>
      <c r="A88" s="12"/>
      <c r="B88" s="12"/>
      <c r="C88" s="12"/>
      <c r="D88" s="70"/>
      <c r="E88" s="70"/>
      <c r="F88" s="70"/>
      <c r="G88" s="70"/>
      <c r="H88" s="70"/>
      <c r="I88" s="70"/>
      <c r="J88" s="34"/>
      <c r="K88" s="70"/>
      <c r="L88" s="13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>
      <c r="A89" s="12"/>
      <c r="B89" s="12"/>
      <c r="C89" s="12"/>
      <c r="D89" s="70"/>
      <c r="E89" s="70"/>
      <c r="F89" s="70"/>
      <c r="G89" s="70"/>
      <c r="H89" s="70"/>
      <c r="I89" s="70"/>
      <c r="J89" s="34"/>
      <c r="K89" s="70"/>
      <c r="L89" s="13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>
      <c r="A90" s="12"/>
      <c r="B90" s="12"/>
      <c r="C90" s="12"/>
      <c r="D90" s="70"/>
      <c r="E90" s="70"/>
      <c r="F90" s="70"/>
      <c r="G90" s="70"/>
      <c r="H90" s="70"/>
      <c r="I90" s="70"/>
      <c r="J90" s="34"/>
      <c r="K90" s="70"/>
      <c r="L90" s="13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>
      <c r="A91" s="12"/>
      <c r="B91" s="12"/>
      <c r="C91" s="12"/>
      <c r="D91" s="70"/>
      <c r="E91" s="70"/>
      <c r="F91" s="70"/>
      <c r="G91" s="70"/>
      <c r="H91" s="70"/>
      <c r="I91" s="70"/>
      <c r="J91" s="34"/>
      <c r="K91" s="70"/>
      <c r="L91" s="13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>
      <c r="A92" s="12"/>
      <c r="B92" s="12"/>
      <c r="C92" s="12"/>
      <c r="D92" s="70"/>
      <c r="E92" s="70"/>
      <c r="F92" s="70"/>
      <c r="G92" s="70"/>
      <c r="H92" s="70"/>
      <c r="I92" s="70"/>
      <c r="J92" s="34"/>
      <c r="K92" s="70"/>
      <c r="L92" s="13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>
      <c r="A93" s="12"/>
      <c r="B93" s="12"/>
      <c r="C93" s="12"/>
      <c r="D93" s="70"/>
      <c r="E93" s="70"/>
      <c r="F93" s="70"/>
      <c r="G93" s="70"/>
      <c r="H93" s="70"/>
      <c r="I93" s="70"/>
      <c r="J93" s="34"/>
      <c r="K93" s="70"/>
      <c r="L93" s="13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>
      <c r="A94" s="12"/>
      <c r="B94" s="12"/>
      <c r="C94" s="12"/>
      <c r="D94" s="70"/>
      <c r="E94" s="70"/>
      <c r="F94" s="70"/>
      <c r="G94" s="70"/>
      <c r="H94" s="70"/>
      <c r="I94" s="70"/>
      <c r="J94" s="34"/>
      <c r="K94" s="70"/>
      <c r="L94" s="13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>
      <c r="A95" s="12"/>
      <c r="B95" s="12"/>
      <c r="C95" s="12"/>
      <c r="D95" s="70"/>
      <c r="E95" s="70"/>
      <c r="F95" s="70"/>
      <c r="G95" s="70"/>
      <c r="H95" s="70"/>
      <c r="I95" s="70"/>
      <c r="J95" s="34"/>
      <c r="K95" s="70"/>
      <c r="L95" s="13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>
      <c r="A96" s="12"/>
      <c r="B96" s="12"/>
      <c r="C96" s="12"/>
      <c r="D96" s="70"/>
      <c r="E96" s="70"/>
      <c r="F96" s="70"/>
      <c r="G96" s="70"/>
      <c r="H96" s="70"/>
      <c r="I96" s="70"/>
      <c r="J96" s="34"/>
      <c r="K96" s="70"/>
      <c r="L96" s="13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>
      <c r="A97" s="12"/>
      <c r="B97" s="12"/>
      <c r="C97" s="12"/>
      <c r="D97" s="70"/>
      <c r="E97" s="70"/>
      <c r="F97" s="70"/>
      <c r="G97" s="70"/>
      <c r="H97" s="70"/>
      <c r="I97" s="70"/>
      <c r="J97" s="34"/>
      <c r="K97" s="70"/>
      <c r="L97" s="13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>
      <c r="A98" s="12"/>
      <c r="B98" s="12"/>
      <c r="C98" s="12"/>
      <c r="D98" s="70"/>
      <c r="E98" s="70"/>
      <c r="F98" s="70"/>
      <c r="G98" s="70"/>
      <c r="H98" s="70"/>
      <c r="I98" s="70"/>
      <c r="J98" s="34"/>
      <c r="K98" s="70"/>
      <c r="L98" s="13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>
      <c r="A99" s="12"/>
      <c r="B99" s="12"/>
      <c r="C99" s="12"/>
      <c r="D99" s="70"/>
      <c r="E99" s="70"/>
      <c r="F99" s="70"/>
      <c r="G99" s="70"/>
      <c r="H99" s="70"/>
      <c r="I99" s="70"/>
      <c r="J99" s="34"/>
      <c r="K99" s="70"/>
      <c r="L99" s="13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>
      <c r="A100" s="12"/>
      <c r="B100" s="12"/>
      <c r="C100" s="12"/>
      <c r="D100" s="70"/>
      <c r="E100" s="70"/>
      <c r="F100" s="70"/>
      <c r="G100" s="70"/>
      <c r="H100" s="70"/>
      <c r="I100" s="70"/>
      <c r="J100" s="34"/>
      <c r="K100" s="70"/>
      <c r="L100" s="13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>
      <c r="A101" s="12"/>
      <c r="B101" s="12"/>
      <c r="C101" s="12"/>
      <c r="D101" s="70"/>
      <c r="E101" s="70"/>
      <c r="F101" s="70"/>
      <c r="G101" s="70"/>
      <c r="H101" s="70"/>
      <c r="I101" s="70"/>
      <c r="J101" s="34"/>
      <c r="K101" s="70"/>
      <c r="L101" s="13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>
      <c r="A102" s="12"/>
      <c r="B102" s="12"/>
      <c r="C102" s="12"/>
      <c r="D102" s="70"/>
      <c r="E102" s="70"/>
      <c r="F102" s="70"/>
      <c r="G102" s="70"/>
      <c r="H102" s="70"/>
      <c r="I102" s="70"/>
      <c r="J102" s="34"/>
      <c r="K102" s="70"/>
      <c r="L102" s="13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>
      <c r="A103" s="12"/>
      <c r="B103" s="12"/>
      <c r="C103" s="12"/>
      <c r="D103" s="70"/>
      <c r="E103" s="70"/>
      <c r="F103" s="70"/>
      <c r="G103" s="70"/>
      <c r="H103" s="70"/>
      <c r="I103" s="70"/>
      <c r="J103" s="34"/>
      <c r="K103" s="70"/>
      <c r="L103" s="13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>
      <c r="A104" s="12"/>
      <c r="B104" s="12"/>
      <c r="C104" s="12"/>
      <c r="D104" s="70"/>
      <c r="E104" s="70"/>
      <c r="F104" s="70"/>
      <c r="G104" s="70"/>
      <c r="H104" s="70"/>
      <c r="I104" s="70"/>
      <c r="J104" s="34"/>
      <c r="K104" s="70"/>
      <c r="L104" s="13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>
      <c r="A105" s="12"/>
      <c r="B105" s="12"/>
      <c r="C105" s="12"/>
      <c r="D105" s="70"/>
      <c r="E105" s="70"/>
      <c r="F105" s="70"/>
      <c r="G105" s="70"/>
      <c r="H105" s="70"/>
      <c r="I105" s="70"/>
      <c r="J105" s="34"/>
      <c r="K105" s="70"/>
      <c r="L105" s="13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>
      <c r="A106" s="12"/>
      <c r="B106" s="12"/>
      <c r="C106" s="12"/>
      <c r="D106" s="70"/>
      <c r="E106" s="70"/>
      <c r="F106" s="70"/>
      <c r="G106" s="70"/>
      <c r="H106" s="70"/>
      <c r="I106" s="70"/>
      <c r="J106" s="34"/>
      <c r="K106" s="70"/>
      <c r="L106" s="13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>
      <c r="A107" s="12"/>
      <c r="B107" s="12"/>
      <c r="C107" s="12"/>
      <c r="D107" s="70"/>
      <c r="E107" s="70"/>
      <c r="F107" s="70"/>
      <c r="G107" s="70"/>
      <c r="H107" s="70"/>
      <c r="I107" s="70"/>
      <c r="J107" s="34"/>
      <c r="K107" s="70"/>
      <c r="L107" s="13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>
      <c r="A108" s="12"/>
      <c r="B108" s="12"/>
      <c r="C108" s="12"/>
      <c r="D108" s="70"/>
      <c r="E108" s="70"/>
      <c r="F108" s="70"/>
      <c r="G108" s="70"/>
      <c r="H108" s="70"/>
      <c r="I108" s="70"/>
      <c r="J108" s="34"/>
      <c r="K108" s="70"/>
      <c r="L108" s="13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>
      <c r="A109" s="12"/>
      <c r="B109" s="12"/>
      <c r="C109" s="12"/>
      <c r="D109" s="70"/>
      <c r="E109" s="70"/>
      <c r="F109" s="70"/>
      <c r="G109" s="70"/>
      <c r="H109" s="70"/>
      <c r="I109" s="70"/>
      <c r="J109" s="34"/>
      <c r="K109" s="70"/>
      <c r="L109" s="13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>
      <c r="A110" s="12"/>
      <c r="B110" s="12"/>
      <c r="C110" s="12"/>
      <c r="D110" s="70"/>
      <c r="E110" s="70"/>
      <c r="F110" s="70"/>
      <c r="G110" s="70"/>
      <c r="H110" s="70"/>
      <c r="I110" s="70"/>
      <c r="J110" s="34"/>
      <c r="K110" s="70"/>
      <c r="L110" s="13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>
      <c r="A111" s="12"/>
      <c r="B111" s="12"/>
      <c r="C111" s="12"/>
      <c r="D111" s="70"/>
      <c r="E111" s="70"/>
      <c r="F111" s="70"/>
      <c r="G111" s="70"/>
      <c r="H111" s="70"/>
      <c r="I111" s="70"/>
      <c r="J111" s="34"/>
      <c r="K111" s="70"/>
      <c r="L111" s="13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>
      <c r="A112" s="12"/>
      <c r="B112" s="12"/>
      <c r="C112" s="12"/>
      <c r="D112" s="70"/>
      <c r="E112" s="70"/>
      <c r="F112" s="70"/>
      <c r="G112" s="70"/>
      <c r="H112" s="70"/>
      <c r="I112" s="70"/>
      <c r="J112" s="34"/>
      <c r="K112" s="70"/>
      <c r="L112" s="13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>
      <c r="A113" s="12"/>
      <c r="B113" s="12"/>
      <c r="C113" s="12"/>
      <c r="D113" s="70"/>
      <c r="E113" s="70"/>
      <c r="F113" s="70"/>
      <c r="G113" s="70"/>
      <c r="H113" s="70"/>
      <c r="I113" s="70"/>
      <c r="J113" s="34"/>
      <c r="K113" s="70"/>
      <c r="L113" s="13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>
      <c r="A114" s="12"/>
      <c r="B114" s="12"/>
      <c r="C114" s="12"/>
      <c r="D114" s="70"/>
      <c r="E114" s="70"/>
      <c r="F114" s="70"/>
      <c r="G114" s="70"/>
      <c r="H114" s="70"/>
      <c r="I114" s="70"/>
      <c r="J114" s="34"/>
      <c r="K114" s="70"/>
      <c r="L114" s="13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>
      <c r="A115" s="12"/>
      <c r="B115" s="12"/>
      <c r="C115" s="12"/>
      <c r="D115" s="70"/>
      <c r="E115" s="70"/>
      <c r="F115" s="70"/>
      <c r="G115" s="70"/>
      <c r="H115" s="70"/>
      <c r="I115" s="70"/>
      <c r="J115" s="34"/>
      <c r="K115" s="70"/>
      <c r="L115" s="13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>
      <c r="A116" s="12"/>
      <c r="B116" s="12"/>
      <c r="C116" s="12"/>
      <c r="D116" s="70"/>
      <c r="E116" s="70"/>
      <c r="F116" s="70"/>
      <c r="G116" s="70"/>
      <c r="H116" s="70"/>
      <c r="I116" s="70"/>
      <c r="J116" s="34"/>
      <c r="K116" s="70"/>
      <c r="L116" s="13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>
      <c r="A117" s="12"/>
      <c r="B117" s="12"/>
      <c r="C117" s="12"/>
      <c r="D117" s="70"/>
      <c r="E117" s="70"/>
      <c r="F117" s="70"/>
      <c r="G117" s="70"/>
      <c r="H117" s="70"/>
      <c r="I117" s="70"/>
      <c r="J117" s="34"/>
      <c r="K117" s="70"/>
      <c r="L117" s="13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>
      <c r="A118" s="12"/>
      <c r="B118" s="12"/>
      <c r="C118" s="12"/>
      <c r="D118" s="70"/>
      <c r="E118" s="70"/>
      <c r="F118" s="70"/>
      <c r="G118" s="70"/>
      <c r="H118" s="70"/>
      <c r="I118" s="70"/>
      <c r="J118" s="34"/>
      <c r="K118" s="70"/>
      <c r="L118" s="13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>
      <c r="A119" s="12"/>
      <c r="B119" s="12"/>
      <c r="C119" s="12"/>
      <c r="D119" s="70"/>
      <c r="E119" s="70"/>
      <c r="F119" s="70"/>
      <c r="G119" s="70"/>
      <c r="H119" s="70"/>
      <c r="I119" s="70"/>
      <c r="J119" s="34"/>
      <c r="K119" s="70"/>
      <c r="L119" s="13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>
      <c r="A120" s="12"/>
      <c r="B120" s="12"/>
      <c r="C120" s="12"/>
      <c r="D120" s="70"/>
      <c r="E120" s="70"/>
      <c r="F120" s="70"/>
      <c r="G120" s="70"/>
      <c r="H120" s="70"/>
      <c r="I120" s="70"/>
      <c r="J120" s="34"/>
      <c r="K120" s="70"/>
      <c r="L120" s="13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>
      <c r="A121" s="12"/>
      <c r="B121" s="12"/>
      <c r="C121" s="12"/>
      <c r="D121" s="70"/>
      <c r="E121" s="70"/>
      <c r="F121" s="70"/>
      <c r="G121" s="70"/>
      <c r="H121" s="70"/>
      <c r="I121" s="70"/>
      <c r="J121" s="34"/>
      <c r="K121" s="70"/>
      <c r="L121" s="13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>
      <c r="A122" s="12"/>
      <c r="B122" s="12"/>
      <c r="C122" s="12"/>
      <c r="D122" s="70"/>
      <c r="E122" s="70"/>
      <c r="F122" s="70"/>
      <c r="G122" s="70"/>
      <c r="H122" s="70"/>
      <c r="I122" s="70"/>
      <c r="J122" s="34"/>
      <c r="K122" s="70"/>
      <c r="L122" s="13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>
      <c r="A123" s="12"/>
      <c r="B123" s="12"/>
      <c r="C123" s="12"/>
      <c r="D123" s="70"/>
      <c r="E123" s="70"/>
      <c r="F123" s="70"/>
      <c r="G123" s="70"/>
      <c r="H123" s="70"/>
      <c r="I123" s="70"/>
      <c r="J123" s="34"/>
      <c r="K123" s="70"/>
      <c r="L123" s="13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>
      <c r="A124" s="12"/>
      <c r="B124" s="12"/>
      <c r="C124" s="12"/>
      <c r="D124" s="70"/>
      <c r="E124" s="70"/>
      <c r="F124" s="70"/>
      <c r="G124" s="70"/>
      <c r="H124" s="70"/>
      <c r="I124" s="70"/>
      <c r="J124" s="34"/>
      <c r="K124" s="70"/>
      <c r="L124" s="13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>
      <c r="A125" s="12"/>
      <c r="B125" s="12"/>
      <c r="C125" s="12"/>
      <c r="D125" s="70"/>
      <c r="E125" s="70"/>
      <c r="F125" s="70"/>
      <c r="G125" s="70"/>
      <c r="H125" s="70"/>
      <c r="I125" s="70"/>
      <c r="J125" s="34"/>
      <c r="K125" s="70"/>
      <c r="L125" s="13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>
      <c r="A126" s="12"/>
      <c r="B126" s="12"/>
      <c r="C126" s="12"/>
      <c r="D126" s="70"/>
      <c r="E126" s="70"/>
      <c r="F126" s="70"/>
      <c r="G126" s="70"/>
      <c r="H126" s="70"/>
      <c r="I126" s="70"/>
      <c r="J126" s="34"/>
      <c r="K126" s="70"/>
      <c r="L126" s="13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>
      <c r="A127" s="12"/>
      <c r="B127" s="12"/>
      <c r="C127" s="12"/>
      <c r="D127" s="70"/>
      <c r="E127" s="70"/>
      <c r="F127" s="70"/>
      <c r="G127" s="70"/>
      <c r="H127" s="70"/>
      <c r="I127" s="70"/>
      <c r="J127" s="34"/>
      <c r="K127" s="70"/>
      <c r="L127" s="13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>
      <c r="A128" s="12"/>
      <c r="B128" s="12"/>
      <c r="C128" s="12"/>
      <c r="D128" s="70"/>
      <c r="E128" s="70"/>
      <c r="F128" s="70"/>
      <c r="G128" s="70"/>
      <c r="H128" s="70"/>
      <c r="I128" s="70"/>
      <c r="J128" s="34"/>
      <c r="K128" s="70"/>
      <c r="L128" s="13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>
      <c r="A129" s="12"/>
      <c r="B129" s="12"/>
      <c r="C129" s="12"/>
      <c r="D129" s="70"/>
      <c r="E129" s="70"/>
      <c r="F129" s="70"/>
      <c r="G129" s="70"/>
      <c r="H129" s="70"/>
      <c r="I129" s="70"/>
      <c r="J129" s="34"/>
      <c r="K129" s="70"/>
      <c r="L129" s="13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>
      <c r="G130" s="70"/>
      <c r="H130" s="70"/>
      <c r="I130" s="70"/>
      <c r="J130" s="34"/>
      <c r="K130" s="70"/>
      <c r="L130" s="13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>
      <c r="G131" s="70"/>
      <c r="H131" s="70"/>
      <c r="I131" s="70"/>
      <c r="J131" s="34"/>
      <c r="K131" s="70"/>
      <c r="L131" s="13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>
      <c r="G132" s="70"/>
      <c r="H132" s="70"/>
      <c r="I132" s="70"/>
      <c r="J132" s="34"/>
      <c r="K132" s="70"/>
      <c r="L132" s="13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>
      <c r="G133" s="70"/>
      <c r="H133" s="70"/>
      <c r="I133" s="70"/>
      <c r="J133" s="34"/>
      <c r="K133" s="70"/>
      <c r="L133" s="13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>
      <c r="G134" s="70"/>
      <c r="H134" s="70"/>
      <c r="I134" s="70"/>
      <c r="J134" s="34"/>
      <c r="K134" s="70"/>
      <c r="L134" s="13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>
      <c r="G135" s="70"/>
      <c r="H135" s="70"/>
      <c r="I135" s="70"/>
      <c r="J135" s="34"/>
      <c r="K135" s="70"/>
      <c r="L135" s="13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>
      <c r="G136" s="70"/>
      <c r="H136" s="70"/>
      <c r="I136" s="70"/>
      <c r="J136" s="34"/>
      <c r="K136" s="70"/>
      <c r="L136" s="13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>
      <c r="G137" s="70"/>
      <c r="H137" s="70"/>
      <c r="I137" s="70"/>
      <c r="J137" s="34"/>
      <c r="K137" s="70"/>
      <c r="L137" s="13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>
      <c r="G138" s="70"/>
      <c r="H138" s="70"/>
      <c r="I138" s="70"/>
      <c r="J138" s="34"/>
      <c r="K138" s="70"/>
      <c r="L138" s="13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>
      <c r="G139" s="70"/>
      <c r="H139" s="70"/>
      <c r="I139" s="70"/>
      <c r="J139" s="34"/>
      <c r="K139" s="70"/>
      <c r="L139" s="13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>
      <c r="G140" s="70"/>
      <c r="H140" s="70"/>
      <c r="I140" s="70"/>
      <c r="J140" s="34"/>
      <c r="K140" s="70"/>
      <c r="L140" s="13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>
      <c r="G141" s="70"/>
      <c r="H141" s="70"/>
      <c r="I141" s="70"/>
      <c r="J141" s="34"/>
      <c r="K141" s="70"/>
      <c r="L141" s="13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>
      <c r="G142" s="70"/>
      <c r="H142" s="70"/>
      <c r="I142" s="70"/>
      <c r="J142" s="34"/>
      <c r="K142" s="70"/>
      <c r="L142" s="13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>
      <c r="G143" s="70"/>
      <c r="H143" s="70"/>
      <c r="I143" s="70"/>
      <c r="J143" s="34"/>
      <c r="K143" s="70"/>
      <c r="L143" s="13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>
      <c r="G144" s="70"/>
      <c r="H144" s="70"/>
      <c r="I144" s="70"/>
      <c r="J144" s="34"/>
      <c r="K144" s="70"/>
      <c r="L144" s="13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7:26">
      <c r="G145" s="70"/>
      <c r="H145" s="70"/>
      <c r="I145" s="70"/>
      <c r="J145" s="34"/>
      <c r="K145" s="70"/>
      <c r="L145" s="13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7:26">
      <c r="G146" s="70"/>
      <c r="H146" s="70"/>
      <c r="I146" s="70"/>
      <c r="J146" s="34"/>
      <c r="K146" s="70"/>
      <c r="L146" s="13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7:26">
      <c r="G147" s="70"/>
      <c r="H147" s="70"/>
      <c r="I147" s="70"/>
      <c r="J147" s="34"/>
      <c r="K147" s="70"/>
      <c r="L147" s="13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7:26">
      <c r="G148" s="70"/>
      <c r="H148" s="70"/>
      <c r="I148" s="70"/>
      <c r="J148" s="34"/>
      <c r="K148" s="70"/>
      <c r="L148" s="13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7:26">
      <c r="G149" s="70"/>
      <c r="H149" s="70"/>
      <c r="I149" s="70"/>
      <c r="J149" s="34"/>
      <c r="K149" s="70"/>
      <c r="L149" s="13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7:26">
      <c r="G150" s="70"/>
      <c r="H150" s="70"/>
      <c r="I150" s="70"/>
      <c r="J150" s="34"/>
      <c r="K150" s="70"/>
      <c r="L150" s="13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7:26">
      <c r="G151" s="70"/>
      <c r="H151" s="70"/>
      <c r="I151" s="70"/>
      <c r="J151" s="34"/>
      <c r="K151" s="70"/>
      <c r="L151" s="13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7:26">
      <c r="G152" s="70"/>
      <c r="H152" s="70"/>
      <c r="I152" s="70"/>
      <c r="J152" s="34"/>
      <c r="K152" s="70"/>
      <c r="L152" s="13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7:26">
      <c r="G153" s="70"/>
      <c r="H153" s="70"/>
      <c r="I153" s="70"/>
      <c r="J153" s="34"/>
      <c r="K153" s="70"/>
      <c r="L153" s="13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7:26">
      <c r="G154" s="70"/>
      <c r="H154" s="70"/>
      <c r="I154" s="70"/>
      <c r="J154" s="34"/>
      <c r="K154" s="70"/>
      <c r="L154" s="13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7:26">
      <c r="G155" s="70"/>
      <c r="H155" s="70"/>
      <c r="I155" s="70"/>
      <c r="J155" s="34"/>
      <c r="K155" s="70"/>
      <c r="L155" s="13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7:26">
      <c r="G156" s="70"/>
      <c r="H156" s="70"/>
      <c r="I156" s="70"/>
      <c r="J156" s="34"/>
      <c r="K156" s="70"/>
      <c r="L156" s="13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7:26">
      <c r="G157" s="70"/>
      <c r="H157" s="70"/>
      <c r="I157" s="70"/>
      <c r="J157" s="34"/>
      <c r="K157" s="70"/>
      <c r="L157" s="13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7:26">
      <c r="G158" s="70"/>
      <c r="H158" s="70"/>
      <c r="I158" s="70"/>
      <c r="J158" s="34"/>
      <c r="K158" s="70"/>
      <c r="L158" s="13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7:26">
      <c r="G159" s="70"/>
      <c r="H159" s="70"/>
      <c r="I159" s="70"/>
      <c r="J159" s="34"/>
      <c r="K159" s="70"/>
      <c r="L159" s="13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7:26">
      <c r="G160" s="70"/>
      <c r="H160" s="70"/>
      <c r="I160" s="70"/>
      <c r="J160" s="34"/>
      <c r="K160" s="70"/>
      <c r="L160" s="13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7:26">
      <c r="G161" s="70"/>
      <c r="H161" s="70"/>
      <c r="I161" s="70"/>
      <c r="J161" s="34"/>
      <c r="K161" s="70"/>
      <c r="L161" s="13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7:26">
      <c r="G162" s="70"/>
      <c r="H162" s="70"/>
      <c r="I162" s="70"/>
      <c r="J162" s="34"/>
      <c r="K162" s="70"/>
      <c r="L162" s="13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7:26">
      <c r="G163" s="70"/>
      <c r="H163" s="70"/>
      <c r="I163" s="70"/>
      <c r="J163" s="34"/>
      <c r="K163" s="70"/>
      <c r="L163" s="13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7:26">
      <c r="G164" s="70"/>
      <c r="H164" s="70"/>
      <c r="I164" s="70"/>
      <c r="J164" s="34"/>
      <c r="K164" s="70"/>
      <c r="L164" s="13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7:26">
      <c r="G165" s="70"/>
      <c r="H165" s="70"/>
      <c r="I165" s="70"/>
      <c r="J165" s="34"/>
      <c r="K165" s="70"/>
      <c r="L165" s="13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7:26">
      <c r="G166" s="70"/>
      <c r="H166" s="70"/>
      <c r="I166" s="70"/>
      <c r="J166" s="34"/>
      <c r="K166" s="70"/>
      <c r="L166" s="13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7:26">
      <c r="G167" s="70"/>
      <c r="H167" s="70"/>
      <c r="I167" s="70"/>
      <c r="J167" s="34"/>
      <c r="K167" s="70"/>
      <c r="L167" s="13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7:26">
      <c r="G168" s="70"/>
      <c r="H168" s="70"/>
      <c r="I168" s="70"/>
      <c r="J168" s="34"/>
      <c r="K168" s="70"/>
      <c r="L168" s="13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7:26">
      <c r="G169" s="70"/>
      <c r="H169" s="70"/>
      <c r="I169" s="70"/>
      <c r="J169" s="34"/>
      <c r="K169" s="70"/>
      <c r="L169" s="13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7:26">
      <c r="G170" s="70"/>
      <c r="H170" s="70"/>
      <c r="I170" s="70"/>
      <c r="J170" s="34"/>
      <c r="K170" s="70"/>
      <c r="L170" s="13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7:26">
      <c r="G171" s="70"/>
      <c r="H171" s="70"/>
      <c r="I171" s="70"/>
      <c r="J171" s="34"/>
      <c r="K171" s="70"/>
      <c r="L171" s="13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7:26">
      <c r="G172" s="70"/>
      <c r="H172" s="70"/>
      <c r="I172" s="70"/>
      <c r="J172" s="34"/>
      <c r="K172" s="70"/>
      <c r="L172" s="13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7:26">
      <c r="G173" s="70"/>
      <c r="H173" s="70"/>
      <c r="I173" s="70"/>
      <c r="J173" s="34"/>
      <c r="K173" s="70"/>
      <c r="L173" s="13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7:26">
      <c r="G174" s="70"/>
      <c r="H174" s="70"/>
      <c r="I174" s="70"/>
      <c r="J174" s="34"/>
      <c r="K174" s="70"/>
      <c r="L174" s="13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7:26">
      <c r="G175" s="70"/>
      <c r="H175" s="70"/>
      <c r="I175" s="70"/>
      <c r="J175" s="34"/>
      <c r="K175" s="70"/>
      <c r="L175" s="13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7:26">
      <c r="G176" s="70"/>
      <c r="H176" s="70"/>
      <c r="I176" s="70"/>
      <c r="J176" s="34"/>
      <c r="K176" s="70"/>
      <c r="L176" s="13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7:26">
      <c r="G177" s="70"/>
      <c r="H177" s="70"/>
      <c r="I177" s="70"/>
      <c r="J177" s="34"/>
      <c r="K177" s="70"/>
      <c r="L177" s="13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7:26">
      <c r="G178" s="70"/>
      <c r="H178" s="70"/>
      <c r="I178" s="70"/>
      <c r="J178" s="34"/>
      <c r="K178" s="70"/>
      <c r="L178" s="13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7:26">
      <c r="G179" s="70"/>
      <c r="H179" s="70"/>
      <c r="I179" s="70"/>
      <c r="J179" s="34"/>
      <c r="K179" s="70"/>
      <c r="L179" s="13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7:26">
      <c r="G180" s="70"/>
      <c r="H180" s="70"/>
      <c r="I180" s="70"/>
      <c r="J180" s="34"/>
      <c r="K180" s="70"/>
      <c r="L180" s="13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7:26">
      <c r="G181" s="70"/>
      <c r="H181" s="70"/>
      <c r="I181" s="70"/>
      <c r="J181" s="34"/>
      <c r="K181" s="70"/>
      <c r="L181" s="13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7:26">
      <c r="G182" s="70"/>
      <c r="H182" s="70"/>
      <c r="I182" s="70"/>
      <c r="J182" s="34"/>
      <c r="K182" s="70"/>
      <c r="L182" s="13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7:26">
      <c r="G183" s="70"/>
      <c r="H183" s="70"/>
      <c r="I183" s="70"/>
      <c r="J183" s="34"/>
      <c r="K183" s="70"/>
      <c r="L183" s="13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7:26">
      <c r="G184" s="70"/>
      <c r="H184" s="70"/>
      <c r="I184" s="70"/>
      <c r="J184" s="34"/>
      <c r="K184" s="70"/>
      <c r="L184" s="13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7:26">
      <c r="G185" s="70"/>
      <c r="H185" s="70"/>
      <c r="I185" s="70"/>
      <c r="J185" s="34"/>
      <c r="K185" s="70"/>
      <c r="L185" s="13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7:26">
      <c r="G186" s="70"/>
      <c r="H186" s="70"/>
      <c r="I186" s="70"/>
      <c r="J186" s="34"/>
      <c r="K186" s="70"/>
      <c r="L186" s="13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7:26">
      <c r="G187" s="70"/>
      <c r="H187" s="70"/>
      <c r="I187" s="70"/>
      <c r="J187" s="34"/>
      <c r="K187" s="70"/>
      <c r="L187" s="13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7:26">
      <c r="G188" s="70"/>
      <c r="H188" s="70"/>
      <c r="I188" s="70"/>
      <c r="J188" s="34"/>
      <c r="K188" s="70"/>
      <c r="L188" s="13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7:26">
      <c r="G189" s="70"/>
      <c r="H189" s="70"/>
      <c r="I189" s="70"/>
      <c r="J189" s="34"/>
      <c r="K189" s="70"/>
      <c r="L189" s="13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</sheetData>
  <mergeCells count="5">
    <mergeCell ref="D3:E3"/>
    <mergeCell ref="D4:E4"/>
    <mergeCell ref="D5:E5"/>
    <mergeCell ref="D6:E6"/>
    <mergeCell ref="D1:F2"/>
  </mergeCells>
  <conditionalFormatting sqref="B1:B30">
    <cfRule type="cellIs" dxfId="1380" priority="8" operator="between">
      <formula>49.5</formula>
      <formula>69.5</formula>
    </cfRule>
    <cfRule type="cellIs" dxfId="1379" priority="9" operator="greaterThan">
      <formula>89.5</formula>
    </cfRule>
    <cfRule type="cellIs" dxfId="1378" priority="10" operator="between">
      <formula>69.5</formula>
      <formula>89.5</formula>
    </cfRule>
    <cfRule type="cellIs" dxfId="1377" priority="11" operator="between">
      <formula>49.5</formula>
      <formula>69.5</formula>
    </cfRule>
    <cfRule type="cellIs" dxfId="1376" priority="12" operator="lessThan">
      <formula>49.5</formula>
    </cfRule>
  </conditionalFormatting>
  <conditionalFormatting sqref="B14 B27:B30">
    <cfRule type="cellIs" dxfId="1375" priority="7" operator="between">
      <formula>0</formula>
      <formula>100</formula>
    </cfRule>
  </conditionalFormatting>
  <conditionalFormatting sqref="B14">
    <cfRule type="cellIs" dxfId="1374" priority="6" operator="greaterThan">
      <formula>90</formula>
    </cfRule>
    <cfRule type="cellIs" dxfId="1373" priority="5" operator="lessThan">
      <formula>50</formula>
    </cfRule>
    <cfRule type="cellIs" dxfId="1372" priority="4" operator="greaterThan">
      <formula>"89.5"</formula>
    </cfRule>
    <cfRule type="cellIs" dxfId="1371" priority="3" operator="between">
      <formula>50</formula>
      <formula>74</formula>
    </cfRule>
    <cfRule type="cellIs" dxfId="1370" priority="2" operator="between">
      <formula>75</formula>
      <formula>89</formula>
    </cfRule>
    <cfRule type="cellIs" dxfId="1369" priority="1" operator="greaterThan">
      <formula>"89.5"</formula>
    </cfRule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Classe!A9</f>
        <v>Elève 9</v>
      </c>
      <c r="B1" s="130"/>
      <c r="C1" s="130"/>
      <c r="D1" s="59">
        <f>ROUNDUP((SUM(D5:D51))/B55,0)</f>
        <v>79</v>
      </c>
      <c r="E1" s="109" t="s">
        <v>3</v>
      </c>
      <c r="F1" s="110">
        <f>ROUNDUP((SUM(F5:F51))/B58,0)</f>
        <v>73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3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77</v>
      </c>
      <c r="AG6" s="45">
        <v>96</v>
      </c>
      <c r="AH6" s="45">
        <v>98</v>
      </c>
      <c r="AI6" s="45">
        <v>100</v>
      </c>
      <c r="AJ6" s="45">
        <v>85</v>
      </c>
      <c r="AK6" s="45">
        <v>73</v>
      </c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1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2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4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2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4</v>
      </c>
      <c r="D15" s="114">
        <f t="shared" si="0"/>
        <v>100</v>
      </c>
      <c r="E15" s="114">
        <v>0.5</v>
      </c>
      <c r="F15" s="114">
        <f t="shared" si="1"/>
        <v>50</v>
      </c>
      <c r="G15" s="114">
        <f t="shared" si="2"/>
        <v>0.5</v>
      </c>
      <c r="H15" s="4">
        <v>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2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4</v>
      </c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98</v>
      </c>
      <c r="L25" s="94" t="s">
        <v>98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2</v>
      </c>
      <c r="D30" s="114">
        <f t="shared" si="0"/>
        <v>30</v>
      </c>
      <c r="E30" s="114">
        <v>0.5</v>
      </c>
      <c r="F30" s="114">
        <f t="shared" si="1"/>
        <v>15</v>
      </c>
      <c r="G30" s="114">
        <f t="shared" si="2"/>
        <v>0.5</v>
      </c>
      <c r="H30" s="4">
        <v>2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2</v>
      </c>
      <c r="D33" s="114">
        <f t="shared" si="0"/>
        <v>30</v>
      </c>
      <c r="E33" s="114">
        <v>3</v>
      </c>
      <c r="F33" s="114">
        <f t="shared" si="1"/>
        <v>90</v>
      </c>
      <c r="G33" s="114">
        <f t="shared" si="2"/>
        <v>3</v>
      </c>
      <c r="H33" s="4">
        <v>2</v>
      </c>
      <c r="I33" s="4">
        <v>4</v>
      </c>
      <c r="J33" s="4">
        <v>4</v>
      </c>
      <c r="K33" s="4">
        <v>4</v>
      </c>
      <c r="L33" s="4">
        <v>2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2</v>
      </c>
      <c r="D34" s="114">
        <f t="shared" si="0"/>
        <v>30</v>
      </c>
      <c r="E34" s="114">
        <v>3</v>
      </c>
      <c r="F34" s="114">
        <f t="shared" si="1"/>
        <v>90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2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2</v>
      </c>
      <c r="D35" s="114">
        <f t="shared" si="0"/>
        <v>30</v>
      </c>
      <c r="E35" s="114">
        <v>3</v>
      </c>
      <c r="F35" s="114">
        <f t="shared" si="1"/>
        <v>90</v>
      </c>
      <c r="G35" s="114">
        <f t="shared" si="2"/>
        <v>3</v>
      </c>
      <c r="H35" s="4">
        <v>2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1</v>
      </c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3</v>
      </c>
      <c r="H40" s="4">
        <v>1</v>
      </c>
      <c r="I40" s="4">
        <v>4</v>
      </c>
      <c r="J40" s="4">
        <v>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2</v>
      </c>
      <c r="I45" s="4">
        <v>4</v>
      </c>
      <c r="J45" s="4">
        <v>4</v>
      </c>
      <c r="K45" s="4">
        <v>4</v>
      </c>
      <c r="L45" s="4">
        <v>4</v>
      </c>
      <c r="M45" s="4">
        <v>4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3</v>
      </c>
      <c r="J46" s="4">
        <v>3</v>
      </c>
      <c r="K46" s="4">
        <v>4</v>
      </c>
      <c r="L46" s="4">
        <v>4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1</v>
      </c>
      <c r="D48" s="114">
        <f t="shared" si="0"/>
        <v>0</v>
      </c>
      <c r="E48" s="114">
        <v>0.5</v>
      </c>
      <c r="F48" s="114">
        <f t="shared" si="1"/>
        <v>0</v>
      </c>
      <c r="G48" s="114">
        <f t="shared" si="2"/>
        <v>0.5</v>
      </c>
      <c r="H48" s="4">
        <v>2</v>
      </c>
      <c r="I48" s="4">
        <v>4</v>
      </c>
      <c r="J48" s="4">
        <v>4</v>
      </c>
      <c r="K48" s="4">
        <v>4</v>
      </c>
      <c r="L48" s="4">
        <v>1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>
        <v>4</v>
      </c>
      <c r="M50" s="4">
        <v>4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2</v>
      </c>
      <c r="D51" s="114">
        <f t="shared" si="0"/>
        <v>30</v>
      </c>
      <c r="E51" s="114">
        <v>3</v>
      </c>
      <c r="F51" s="114">
        <f t="shared" si="1"/>
        <v>90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4</v>
      </c>
      <c r="L51" s="4">
        <v>2</v>
      </c>
      <c r="M51" s="4">
        <v>2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1034" priority="1260" operator="equal">
      <formula>1</formula>
    </cfRule>
  </conditionalFormatting>
  <conditionalFormatting sqref="J33:J1048576 J4:J29 C2:C1048576">
    <cfRule type="cellIs" dxfId="1033" priority="1255" operator="equal">
      <formula>3</formula>
    </cfRule>
    <cfRule type="cellIs" dxfId="1032" priority="1256" operator="equal">
      <formula>4</formula>
    </cfRule>
    <cfRule type="cellIs" dxfId="1031" priority="1257" operator="equal">
      <formula>2</formula>
    </cfRule>
    <cfRule type="cellIs" dxfId="1030" priority="1258" operator="equal">
      <formula>1</formula>
    </cfRule>
  </conditionalFormatting>
  <conditionalFormatting sqref="C28:C31 J28 C17:C18 C12:C15 C20:C22 J10:J12 J14:J15 J18:J19 J21 J5:J7 C5:C8 C24">
    <cfRule type="cellIs" dxfId="1029" priority="1205" operator="equal">
      <formula>2</formula>
    </cfRule>
  </conditionalFormatting>
  <conditionalFormatting sqref="C28:C31 J28 C17:C18 C12:C15 C20:C22 J10:J12 J14:J15 J18:J19 J21 J5:J7 C5:C8 C24">
    <cfRule type="cellIs" dxfId="1028" priority="1204" operator="equal">
      <formula>3</formula>
    </cfRule>
  </conditionalFormatting>
  <conditionalFormatting sqref="C28:C31 J28 C17:C18 C12:C15 C20:C22 J10:J12 J14:J15 J18:J19 J21 J5:J7 C5:C8 C24">
    <cfRule type="cellIs" dxfId="1027" priority="1203" operator="equal">
      <formula>4</formula>
    </cfRule>
  </conditionalFormatting>
  <conditionalFormatting sqref="AD41:AD44 C41:C51 AD34:AD38 AD26:AD31 H27:AC45 H11:AD13 H15:AD15 H17:AD17 H19:AD24 H11:AC15 H5:AD9 H17:AC18 J9:J29 C5:C39">
    <cfRule type="cellIs" dxfId="1026" priority="1199" operator="equal">
      <formula>4</formula>
    </cfRule>
    <cfRule type="cellIs" dxfId="1025" priority="1200" operator="equal">
      <formula>3</formula>
    </cfRule>
    <cfRule type="cellIs" dxfId="1024" priority="1201" operator="equal">
      <formula>2</formula>
    </cfRule>
    <cfRule type="cellIs" dxfId="1023" priority="1202" operator="equal">
      <formula>1</formula>
    </cfRule>
  </conditionalFormatting>
  <conditionalFormatting sqref="H47:AC48 AD46:AD47">
    <cfRule type="cellIs" dxfId="1022" priority="45" operator="equal">
      <formula>4</formula>
    </cfRule>
    <cfRule type="cellIs" dxfId="1021" priority="46" operator="equal">
      <formula>3</formula>
    </cfRule>
    <cfRule type="cellIs" dxfId="1020" priority="47" operator="equal">
      <formula>2</formula>
    </cfRule>
    <cfRule type="cellIs" dxfId="101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1018" priority="37" operator="equal">
      <formula>4</formula>
    </cfRule>
    <cfRule type="cellIs" dxfId="1017" priority="38" operator="equal">
      <formula>4</formula>
    </cfRule>
    <cfRule type="cellIs" dxfId="1016" priority="39" operator="equal">
      <formula>3</formula>
    </cfRule>
    <cfRule type="cellIs" dxfId="1015" priority="40" operator="equal">
      <formula>2</formula>
    </cfRule>
    <cfRule type="cellIs" dxfId="1014" priority="41" operator="equal">
      <formula>2</formula>
    </cfRule>
    <cfRule type="cellIs" dxfId="1013" priority="42" operator="equal">
      <formula>2</formula>
    </cfRule>
    <cfRule type="cellIs" dxfId="1012" priority="43" operator="equal">
      <formula>2</formula>
    </cfRule>
    <cfRule type="cellIs" dxfId="1011" priority="44" operator="equal">
      <formula>1</formula>
    </cfRule>
  </conditionalFormatting>
  <conditionalFormatting sqref="C13">
    <cfRule type="cellIs" dxfId="101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100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1008" priority="34" operator="equal">
      <formula>4</formula>
    </cfRule>
  </conditionalFormatting>
  <conditionalFormatting sqref="H50:AC51 H45:AC48 C44:C54 C42">
    <cfRule type="cellIs" dxfId="1007" priority="30" operator="equal">
      <formula>4</formula>
    </cfRule>
    <cfRule type="cellIs" dxfId="1006" priority="31" operator="equal">
      <formula>3</formula>
    </cfRule>
    <cfRule type="cellIs" dxfId="1005" priority="32" operator="equal">
      <formula>2</formula>
    </cfRule>
    <cfRule type="cellIs" dxfId="1004" priority="33" operator="equal">
      <formula>1</formula>
    </cfRule>
  </conditionalFormatting>
  <conditionalFormatting sqref="H50:AC51 C45:C51 H45:AC48">
    <cfRule type="cellIs" dxfId="1003" priority="22" operator="equal">
      <formula>4</formula>
    </cfRule>
    <cfRule type="cellIs" dxfId="1002" priority="23" operator="equal">
      <formula>4</formula>
    </cfRule>
    <cfRule type="cellIs" dxfId="1001" priority="24" operator="equal">
      <formula>3</formula>
    </cfRule>
    <cfRule type="cellIs" dxfId="1000" priority="25" operator="equal">
      <formula>2</formula>
    </cfRule>
    <cfRule type="cellIs" dxfId="999" priority="26" operator="equal">
      <formula>2</formula>
    </cfRule>
    <cfRule type="cellIs" dxfId="998" priority="27" operator="equal">
      <formula>2</formula>
    </cfRule>
    <cfRule type="cellIs" dxfId="997" priority="28" operator="equal">
      <formula>2</formula>
    </cfRule>
    <cfRule type="cellIs" dxfId="996" priority="29" operator="equal">
      <formula>1</formula>
    </cfRule>
  </conditionalFormatting>
  <conditionalFormatting sqref="B49:C49 C50:C51 H50:AC51 C45:C48 H45:AC48">
    <cfRule type="cellIs" dxfId="995" priority="20" operator="equal">
      <formula>2</formula>
    </cfRule>
  </conditionalFormatting>
  <conditionalFormatting sqref="C50:C51 H50:AC51 C45:C48 H45:AC48">
    <cfRule type="cellIs" dxfId="994" priority="19" operator="equal">
      <formula>4</formula>
    </cfRule>
  </conditionalFormatting>
  <conditionalFormatting sqref="C45:C48 C50:C51 C40:C41 C38 C33:C36 C30:C31 C28 C11:C15 C21:C24 C5:C9 C17:C18">
    <cfRule type="cellIs" dxfId="993" priority="15" operator="equal">
      <formula>4</formula>
    </cfRule>
    <cfRule type="cellIs" dxfId="992" priority="16" operator="equal">
      <formula>3</formula>
    </cfRule>
    <cfRule type="cellIs" dxfId="991" priority="17" operator="equal">
      <formula>2</formula>
    </cfRule>
    <cfRule type="cellIs" dxfId="990" priority="18" operator="equal">
      <formula>1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Classe!A10</f>
        <v>Elève 10</v>
      </c>
      <c r="B1" s="130"/>
      <c r="C1" s="130"/>
      <c r="D1" s="59">
        <f>ROUNDUP((SUM(D5:D51))/B55,0)</f>
        <v>99</v>
      </c>
      <c r="E1" s="109" t="s">
        <v>3</v>
      </c>
      <c r="F1" s="110">
        <f>ROUNDUP((SUM(F5:F51))/B58,0)</f>
        <v>98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4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100</v>
      </c>
      <c r="AG6" s="45">
        <v>100</v>
      </c>
      <c r="AH6" s="45">
        <v>100</v>
      </c>
      <c r="AI6" s="45">
        <v>97</v>
      </c>
      <c r="AJ6" s="45">
        <v>100</v>
      </c>
      <c r="AK6" s="45">
        <v>95</v>
      </c>
      <c r="AL6" s="45">
        <v>98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4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4</v>
      </c>
      <c r="D15" s="114">
        <f t="shared" si="0"/>
        <v>100</v>
      </c>
      <c r="E15" s="114">
        <v>0.5</v>
      </c>
      <c r="F15" s="114">
        <f t="shared" si="1"/>
        <v>50</v>
      </c>
      <c r="G15" s="114">
        <f t="shared" si="2"/>
        <v>0.5</v>
      </c>
      <c r="H15" s="4">
        <v>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3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98</v>
      </c>
      <c r="I25" s="94" t="s">
        <v>98</v>
      </c>
      <c r="J25" s="94" t="s">
        <v>99</v>
      </c>
      <c r="K25" s="94" t="s">
        <v>98</v>
      </c>
      <c r="L25" s="94" t="s">
        <v>98</v>
      </c>
      <c r="M25" s="94" t="s">
        <v>98</v>
      </c>
      <c r="N25" s="94" t="s">
        <v>98</v>
      </c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4</v>
      </c>
      <c r="D40" s="114">
        <f t="shared" si="0"/>
        <v>100</v>
      </c>
      <c r="E40" s="114">
        <v>3</v>
      </c>
      <c r="F40" s="114">
        <f t="shared" si="1"/>
        <v>300</v>
      </c>
      <c r="G40" s="114">
        <f t="shared" si="2"/>
        <v>3</v>
      </c>
      <c r="H40" s="4">
        <v>4</v>
      </c>
      <c r="I40" s="4">
        <v>4</v>
      </c>
      <c r="J40" s="4">
        <v>4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4</v>
      </c>
      <c r="I45" s="4">
        <v>4</v>
      </c>
      <c r="J45" s="4">
        <v>2</v>
      </c>
      <c r="K45" s="4">
        <v>4</v>
      </c>
      <c r="L45" s="4">
        <v>4</v>
      </c>
      <c r="M45" s="4">
        <v>4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3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>
        <v>4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3</v>
      </c>
      <c r="D51" s="114">
        <f t="shared" si="0"/>
        <v>70</v>
      </c>
      <c r="E51" s="114">
        <v>3</v>
      </c>
      <c r="F51" s="114">
        <f t="shared" si="1"/>
        <v>210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3</v>
      </c>
      <c r="L51" s="4">
        <v>4</v>
      </c>
      <c r="M51" s="4">
        <v>2</v>
      </c>
      <c r="N51" s="4">
        <v>3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989" priority="1632" operator="equal">
      <formula>1</formula>
    </cfRule>
  </conditionalFormatting>
  <conditionalFormatting sqref="J33:J1048576 J4:J29 C2:C1048576">
    <cfRule type="cellIs" dxfId="988" priority="1627" operator="equal">
      <formula>3</formula>
    </cfRule>
    <cfRule type="cellIs" dxfId="987" priority="1628" operator="equal">
      <formula>4</formula>
    </cfRule>
    <cfRule type="cellIs" dxfId="986" priority="1629" operator="equal">
      <formula>2</formula>
    </cfRule>
    <cfRule type="cellIs" dxfId="985" priority="1630" operator="equal">
      <formula>1</formula>
    </cfRule>
  </conditionalFormatting>
  <conditionalFormatting sqref="C28:C31 J28 C17:C18 C12:C15 C20:C22 J10:J12 J14:J15 J18:J19 J21 J5:J7 C5:C8 C24">
    <cfRule type="cellIs" dxfId="984" priority="1571" operator="equal">
      <formula>2</formula>
    </cfRule>
  </conditionalFormatting>
  <conditionalFormatting sqref="C28:C31 J28 C17:C18 C12:C15 C20:C22 J10:J12 J14:J15 J18:J19 J21 J5:J7 C5:C8 C24">
    <cfRule type="cellIs" dxfId="983" priority="1570" operator="equal">
      <formula>3</formula>
    </cfRule>
  </conditionalFormatting>
  <conditionalFormatting sqref="C28:C31 J28 C17:C18 C12:C15 C20:C22 J10:J12 J14:J15 J18:J19 J21 J5:J7 C5:C8 C24">
    <cfRule type="cellIs" dxfId="982" priority="1569" operator="equal">
      <formula>4</formula>
    </cfRule>
  </conditionalFormatting>
  <conditionalFormatting sqref="AD41:AD44 C41:C51 AD34:AD38 AD26:AD31 H27:AC45 H11:AD13 H15:AD15 H17:AD17 H19:AD24 H11:AC15 H5:AD9 H17:AC18 J9:J29 C5:C39">
    <cfRule type="cellIs" dxfId="981" priority="1565" operator="equal">
      <formula>4</formula>
    </cfRule>
    <cfRule type="cellIs" dxfId="980" priority="1566" operator="equal">
      <formula>3</formula>
    </cfRule>
    <cfRule type="cellIs" dxfId="979" priority="1567" operator="equal">
      <formula>2</formula>
    </cfRule>
    <cfRule type="cellIs" dxfId="978" priority="1568" operator="equal">
      <formula>1</formula>
    </cfRule>
  </conditionalFormatting>
  <conditionalFormatting sqref="H47:AC48 AD46:AD47">
    <cfRule type="cellIs" dxfId="977" priority="45" operator="equal">
      <formula>4</formula>
    </cfRule>
    <cfRule type="cellIs" dxfId="976" priority="46" operator="equal">
      <formula>3</formula>
    </cfRule>
    <cfRule type="cellIs" dxfId="975" priority="47" operator="equal">
      <formula>2</formula>
    </cfRule>
    <cfRule type="cellIs" dxfId="97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973" priority="37" operator="equal">
      <formula>4</formula>
    </cfRule>
    <cfRule type="cellIs" dxfId="972" priority="38" operator="equal">
      <formula>4</formula>
    </cfRule>
    <cfRule type="cellIs" dxfId="971" priority="39" operator="equal">
      <formula>3</formula>
    </cfRule>
    <cfRule type="cellIs" dxfId="970" priority="40" operator="equal">
      <formula>2</formula>
    </cfRule>
    <cfRule type="cellIs" dxfId="969" priority="41" operator="equal">
      <formula>2</formula>
    </cfRule>
    <cfRule type="cellIs" dxfId="968" priority="42" operator="equal">
      <formula>2</formula>
    </cfRule>
    <cfRule type="cellIs" dxfId="967" priority="43" operator="equal">
      <formula>2</formula>
    </cfRule>
    <cfRule type="cellIs" dxfId="966" priority="44" operator="equal">
      <formula>1</formula>
    </cfRule>
  </conditionalFormatting>
  <conditionalFormatting sqref="C13">
    <cfRule type="cellIs" dxfId="96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96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963" priority="34" operator="equal">
      <formula>4</formula>
    </cfRule>
  </conditionalFormatting>
  <conditionalFormatting sqref="H50:AC51 H45:AC48 C44:C54 C42">
    <cfRule type="cellIs" dxfId="962" priority="30" operator="equal">
      <formula>4</formula>
    </cfRule>
    <cfRule type="cellIs" dxfId="961" priority="31" operator="equal">
      <formula>3</formula>
    </cfRule>
    <cfRule type="cellIs" dxfId="960" priority="32" operator="equal">
      <formula>2</formula>
    </cfRule>
    <cfRule type="cellIs" dxfId="959" priority="33" operator="equal">
      <formula>1</formula>
    </cfRule>
  </conditionalFormatting>
  <conditionalFormatting sqref="H50:AC51 C45:C51 H45:AC48">
    <cfRule type="cellIs" dxfId="958" priority="22" operator="equal">
      <formula>4</formula>
    </cfRule>
    <cfRule type="cellIs" dxfId="957" priority="23" operator="equal">
      <formula>4</formula>
    </cfRule>
    <cfRule type="cellIs" dxfId="956" priority="24" operator="equal">
      <formula>3</formula>
    </cfRule>
    <cfRule type="cellIs" dxfId="955" priority="25" operator="equal">
      <formula>2</formula>
    </cfRule>
    <cfRule type="cellIs" dxfId="954" priority="26" operator="equal">
      <formula>2</formula>
    </cfRule>
    <cfRule type="cellIs" dxfId="953" priority="27" operator="equal">
      <formula>2</formula>
    </cfRule>
    <cfRule type="cellIs" dxfId="952" priority="28" operator="equal">
      <formula>2</formula>
    </cfRule>
    <cfRule type="cellIs" dxfId="951" priority="29" operator="equal">
      <formula>1</formula>
    </cfRule>
  </conditionalFormatting>
  <conditionalFormatting sqref="B49:C49 C50:C51 H50:AC51 C45:C48 H45:AC48">
    <cfRule type="cellIs" dxfId="950" priority="20" operator="equal">
      <formula>2</formula>
    </cfRule>
  </conditionalFormatting>
  <conditionalFormatting sqref="C50:C51 H50:AC51 C45:C48 H45:AC48">
    <cfRule type="cellIs" dxfId="949" priority="19" operator="equal">
      <formula>4</formula>
    </cfRule>
  </conditionalFormatting>
  <conditionalFormatting sqref="C45:C48 C50:C51 C40:C41 C38 C33:C36 C30:C31 C28 C11:C15 C21:C24 C5:C9 C17:C18">
    <cfRule type="cellIs" dxfId="948" priority="15" operator="equal">
      <formula>4</formula>
    </cfRule>
    <cfRule type="cellIs" dxfId="947" priority="16" operator="equal">
      <formula>3</formula>
    </cfRule>
    <cfRule type="cellIs" dxfId="946" priority="17" operator="equal">
      <formula>2</formula>
    </cfRule>
    <cfRule type="cellIs" dxfId="945" priority="18" operator="equal">
      <formula>1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Classe!A11</f>
        <v>Elève 11</v>
      </c>
      <c r="B1" s="130"/>
      <c r="C1" s="130"/>
      <c r="D1" s="59">
        <f>ROUNDUP((SUM(D5:D51))/B55,0)</f>
        <v>85</v>
      </c>
      <c r="E1" s="109" t="s">
        <v>3</v>
      </c>
      <c r="F1" s="110">
        <f>ROUNDUP((SUM(F5:F51))/B58,0)</f>
        <v>82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2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2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83</v>
      </c>
      <c r="AG6" s="45">
        <v>82</v>
      </c>
      <c r="AH6" s="45">
        <v>82</v>
      </c>
      <c r="AI6" s="45">
        <v>79</v>
      </c>
      <c r="AJ6" s="45">
        <v>67</v>
      </c>
      <c r="AK6" s="45">
        <v>72</v>
      </c>
      <c r="AL6" s="45">
        <v>82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2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2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2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3</v>
      </c>
      <c r="D13" s="114">
        <f t="shared" si="0"/>
        <v>70</v>
      </c>
      <c r="E13" s="114">
        <v>2</v>
      </c>
      <c r="F13" s="114">
        <f t="shared" si="1"/>
        <v>140</v>
      </c>
      <c r="G13" s="114">
        <f t="shared" si="2"/>
        <v>2</v>
      </c>
      <c r="H13" s="4">
        <v>4</v>
      </c>
      <c r="I13" s="4">
        <v>2</v>
      </c>
      <c r="J13" s="4">
        <v>3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3</v>
      </c>
      <c r="D15" s="114">
        <f t="shared" si="0"/>
        <v>70</v>
      </c>
      <c r="E15" s="114">
        <v>0.5</v>
      </c>
      <c r="F15" s="114">
        <f t="shared" si="1"/>
        <v>35</v>
      </c>
      <c r="G15" s="114">
        <f t="shared" si="2"/>
        <v>0.5</v>
      </c>
      <c r="H15" s="4">
        <v>3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2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2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98</v>
      </c>
      <c r="L25" s="94" t="s">
        <v>98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2</v>
      </c>
      <c r="D28" s="114">
        <f t="shared" si="0"/>
        <v>30</v>
      </c>
      <c r="E28" s="114">
        <v>1</v>
      </c>
      <c r="F28" s="114">
        <f t="shared" si="1"/>
        <v>30</v>
      </c>
      <c r="G28" s="114">
        <f t="shared" si="2"/>
        <v>1</v>
      </c>
      <c r="H28" s="4">
        <v>2</v>
      </c>
      <c r="I28" s="4">
        <v>2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2</v>
      </c>
      <c r="D30" s="114">
        <f t="shared" si="0"/>
        <v>30</v>
      </c>
      <c r="E30" s="114">
        <v>0.5</v>
      </c>
      <c r="F30" s="114">
        <f t="shared" si="1"/>
        <v>15</v>
      </c>
      <c r="G30" s="114">
        <f t="shared" si="2"/>
        <v>0.5</v>
      </c>
      <c r="H30" s="4">
        <v>2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2</v>
      </c>
      <c r="J34" s="4">
        <v>1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2</v>
      </c>
      <c r="I40" s="4">
        <v>4</v>
      </c>
      <c r="J40" s="4">
        <v>2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2</v>
      </c>
      <c r="D45" s="114">
        <f t="shared" si="0"/>
        <v>30</v>
      </c>
      <c r="E45" s="114">
        <v>3</v>
      </c>
      <c r="F45" s="114">
        <f t="shared" si="1"/>
        <v>90</v>
      </c>
      <c r="G45" s="114">
        <f t="shared" si="2"/>
        <v>3</v>
      </c>
      <c r="H45" s="4">
        <v>2</v>
      </c>
      <c r="I45" s="4">
        <v>2</v>
      </c>
      <c r="J45" s="4">
        <v>2</v>
      </c>
      <c r="K45" s="4">
        <v>3</v>
      </c>
      <c r="L45" s="4">
        <v>4</v>
      </c>
      <c r="M45" s="4">
        <v>2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2</v>
      </c>
      <c r="L46" s="4">
        <v>4</v>
      </c>
      <c r="M46" s="4">
        <v>4</v>
      </c>
      <c r="N46" s="4">
        <v>4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>
        <v>4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2</v>
      </c>
      <c r="D51" s="114">
        <f t="shared" si="0"/>
        <v>30</v>
      </c>
      <c r="E51" s="114">
        <v>3</v>
      </c>
      <c r="F51" s="114">
        <f t="shared" si="1"/>
        <v>90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4</v>
      </c>
      <c r="L51" s="4">
        <v>2</v>
      </c>
      <c r="M51" s="4">
        <v>1</v>
      </c>
      <c r="N51" s="4">
        <v>2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 t="s">
        <v>95</v>
      </c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944" priority="2158" operator="equal">
      <formula>1</formula>
    </cfRule>
  </conditionalFormatting>
  <conditionalFormatting sqref="J33:J1048576 J4:J29 C2:C1048576">
    <cfRule type="cellIs" dxfId="943" priority="2153" operator="equal">
      <formula>3</formula>
    </cfRule>
    <cfRule type="cellIs" dxfId="942" priority="2154" operator="equal">
      <formula>4</formula>
    </cfRule>
    <cfRule type="cellIs" dxfId="941" priority="2155" operator="equal">
      <formula>2</formula>
    </cfRule>
    <cfRule type="cellIs" dxfId="940" priority="2156" operator="equal">
      <formula>1</formula>
    </cfRule>
  </conditionalFormatting>
  <conditionalFormatting sqref="C28:C31 J28 C17:C18 C12:C15 C20:C22 J10:J12 J14:J15 J18:J19 J21 J5:J7 C5:C8 C24">
    <cfRule type="cellIs" dxfId="939" priority="2085" operator="equal">
      <formula>2</formula>
    </cfRule>
  </conditionalFormatting>
  <conditionalFormatting sqref="C28:C31 J28 C17:C18 C12:C15 C20:C22 J10:J12 J14:J15 J18:J19 J21 J5:J7 C5:C8 C24">
    <cfRule type="cellIs" dxfId="938" priority="2084" operator="equal">
      <formula>3</formula>
    </cfRule>
  </conditionalFormatting>
  <conditionalFormatting sqref="C28:C31 J28 C17:C18 C12:C15 C20:C22 J10:J12 J14:J15 J18:J19 J21 J5:J7 C5:C8 C24">
    <cfRule type="cellIs" dxfId="937" priority="2083" operator="equal">
      <formula>4</formula>
    </cfRule>
  </conditionalFormatting>
  <conditionalFormatting sqref="AD41:AD44 C41:C51 AD34:AD38 AD26:AD31 H27:AC45 H11:AD13 H15:AD15 H17:AD17 H19:AD24 H11:AC15 H5:AD9 H17:AC18 J9:J29 C5:C39">
    <cfRule type="cellIs" dxfId="936" priority="2079" operator="equal">
      <formula>4</formula>
    </cfRule>
    <cfRule type="cellIs" dxfId="935" priority="2080" operator="equal">
      <formula>3</formula>
    </cfRule>
    <cfRule type="cellIs" dxfId="934" priority="2081" operator="equal">
      <formula>2</formula>
    </cfRule>
    <cfRule type="cellIs" dxfId="933" priority="2082" operator="equal">
      <formula>1</formula>
    </cfRule>
  </conditionalFormatting>
  <conditionalFormatting sqref="H47:AC48 AD46:AD47">
    <cfRule type="cellIs" dxfId="932" priority="45" operator="equal">
      <formula>4</formula>
    </cfRule>
    <cfRule type="cellIs" dxfId="931" priority="46" operator="equal">
      <formula>3</formula>
    </cfRule>
    <cfRule type="cellIs" dxfId="930" priority="47" operator="equal">
      <formula>2</formula>
    </cfRule>
    <cfRule type="cellIs" dxfId="92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928" priority="37" operator="equal">
      <formula>4</formula>
    </cfRule>
    <cfRule type="cellIs" dxfId="927" priority="38" operator="equal">
      <formula>4</formula>
    </cfRule>
    <cfRule type="cellIs" dxfId="926" priority="39" operator="equal">
      <formula>3</formula>
    </cfRule>
    <cfRule type="cellIs" dxfId="925" priority="40" operator="equal">
      <formula>2</formula>
    </cfRule>
    <cfRule type="cellIs" dxfId="924" priority="41" operator="equal">
      <formula>2</formula>
    </cfRule>
    <cfRule type="cellIs" dxfId="923" priority="42" operator="equal">
      <formula>2</formula>
    </cfRule>
    <cfRule type="cellIs" dxfId="922" priority="43" operator="equal">
      <formula>2</formula>
    </cfRule>
    <cfRule type="cellIs" dxfId="921" priority="44" operator="equal">
      <formula>1</formula>
    </cfRule>
  </conditionalFormatting>
  <conditionalFormatting sqref="C13">
    <cfRule type="cellIs" dxfId="92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91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918" priority="34" operator="equal">
      <formula>4</formula>
    </cfRule>
  </conditionalFormatting>
  <conditionalFormatting sqref="H50:AC51 H45:AC48 C44:C54 C42">
    <cfRule type="cellIs" dxfId="917" priority="30" operator="equal">
      <formula>4</formula>
    </cfRule>
    <cfRule type="cellIs" dxfId="916" priority="31" operator="equal">
      <formula>3</formula>
    </cfRule>
    <cfRule type="cellIs" dxfId="915" priority="32" operator="equal">
      <formula>2</formula>
    </cfRule>
    <cfRule type="cellIs" dxfId="914" priority="33" operator="equal">
      <formula>1</formula>
    </cfRule>
  </conditionalFormatting>
  <conditionalFormatting sqref="H50:AC51 C45:C51 H45:AC48">
    <cfRule type="cellIs" dxfId="913" priority="22" operator="equal">
      <formula>4</formula>
    </cfRule>
    <cfRule type="cellIs" dxfId="912" priority="23" operator="equal">
      <formula>4</formula>
    </cfRule>
    <cfRule type="cellIs" dxfId="911" priority="24" operator="equal">
      <formula>3</formula>
    </cfRule>
    <cfRule type="cellIs" dxfId="910" priority="25" operator="equal">
      <formula>2</formula>
    </cfRule>
    <cfRule type="cellIs" dxfId="909" priority="26" operator="equal">
      <formula>2</formula>
    </cfRule>
    <cfRule type="cellIs" dxfId="908" priority="27" operator="equal">
      <formula>2</formula>
    </cfRule>
    <cfRule type="cellIs" dxfId="907" priority="28" operator="equal">
      <formula>2</formula>
    </cfRule>
    <cfRule type="cellIs" dxfId="906" priority="29" operator="equal">
      <formula>1</formula>
    </cfRule>
  </conditionalFormatting>
  <conditionalFormatting sqref="B49:C49 C50:C51 H50:AC51 C45:C48 H45:AC48">
    <cfRule type="cellIs" dxfId="905" priority="20" operator="equal">
      <formula>2</formula>
    </cfRule>
  </conditionalFormatting>
  <conditionalFormatting sqref="C50:C51 H50:AC51 C45:C48 H45:AC48">
    <cfRule type="cellIs" dxfId="904" priority="19" operator="equal">
      <formula>4</formula>
    </cfRule>
  </conditionalFormatting>
  <conditionalFormatting sqref="C45:C48 C50:C51 C40:C41 C38 C33:C36 C30:C31 C28 C11:C15 C21:C24 C5:C9 C17:C18">
    <cfRule type="cellIs" dxfId="903" priority="15" operator="equal">
      <formula>4</formula>
    </cfRule>
    <cfRule type="cellIs" dxfId="902" priority="16" operator="equal">
      <formula>3</formula>
    </cfRule>
    <cfRule type="cellIs" dxfId="901" priority="17" operator="equal">
      <formula>2</formula>
    </cfRule>
    <cfRule type="cellIs" dxfId="900" priority="18" operator="equal">
      <formula>1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Classe!A12</f>
        <v>Elève 12</v>
      </c>
      <c r="B1" s="130"/>
      <c r="C1" s="130"/>
      <c r="D1" s="59">
        <f>ROUNDUP((SUM(D5:D51))/B55,0)</f>
        <v>89</v>
      </c>
      <c r="E1" s="109" t="s">
        <v>3</v>
      </c>
      <c r="F1" s="110">
        <f>ROUNDUP((SUM(F5:F51))/B58,0)</f>
        <v>83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4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2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92</v>
      </c>
      <c r="AG6" s="45">
        <v>100</v>
      </c>
      <c r="AH6" s="45">
        <v>98</v>
      </c>
      <c r="AI6" s="45">
        <v>78</v>
      </c>
      <c r="AJ6" s="45">
        <v>83</v>
      </c>
      <c r="AK6" s="45">
        <v>84</v>
      </c>
      <c r="AL6" s="45">
        <v>83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2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3</v>
      </c>
      <c r="D15" s="114">
        <f t="shared" si="0"/>
        <v>70</v>
      </c>
      <c r="E15" s="114">
        <v>0.5</v>
      </c>
      <c r="F15" s="114">
        <f t="shared" si="1"/>
        <v>35</v>
      </c>
      <c r="G15" s="114">
        <f t="shared" si="2"/>
        <v>0.5</v>
      </c>
      <c r="H15" s="4">
        <v>3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1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2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99</v>
      </c>
      <c r="L25" s="94" t="s">
        <v>99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>
        <v>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4</v>
      </c>
      <c r="L33" s="4">
        <v>2</v>
      </c>
      <c r="M33" s="4">
        <v>4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2</v>
      </c>
      <c r="D35" s="114">
        <f t="shared" si="0"/>
        <v>30</v>
      </c>
      <c r="E35" s="114">
        <v>3</v>
      </c>
      <c r="F35" s="114">
        <f t="shared" si="1"/>
        <v>90</v>
      </c>
      <c r="G35" s="114">
        <f t="shared" si="2"/>
        <v>3</v>
      </c>
      <c r="H35" s="4">
        <v>2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3</v>
      </c>
      <c r="I38" s="4">
        <v>4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2</v>
      </c>
      <c r="I40" s="4">
        <v>4</v>
      </c>
      <c r="J40" s="4">
        <v>2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3</v>
      </c>
      <c r="I45" s="4">
        <v>4</v>
      </c>
      <c r="J45" s="4">
        <v>2</v>
      </c>
      <c r="K45" s="4">
        <v>1</v>
      </c>
      <c r="L45" s="4">
        <v>1</v>
      </c>
      <c r="M45" s="4">
        <v>4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2</v>
      </c>
      <c r="D46" s="114">
        <f t="shared" si="0"/>
        <v>30</v>
      </c>
      <c r="E46" s="114">
        <v>2</v>
      </c>
      <c r="F46" s="114">
        <f t="shared" si="1"/>
        <v>60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3</v>
      </c>
      <c r="M46" s="4">
        <v>2</v>
      </c>
      <c r="N46" s="4">
        <v>2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2</v>
      </c>
      <c r="D51" s="114">
        <f t="shared" si="0"/>
        <v>30</v>
      </c>
      <c r="E51" s="114">
        <v>3</v>
      </c>
      <c r="F51" s="114">
        <f t="shared" si="1"/>
        <v>90</v>
      </c>
      <c r="G51" s="114">
        <f t="shared" si="2"/>
        <v>3</v>
      </c>
      <c r="H51" s="4">
        <v>4</v>
      </c>
      <c r="I51" s="4">
        <v>4</v>
      </c>
      <c r="J51" s="4">
        <v>3</v>
      </c>
      <c r="K51" s="4">
        <v>3</v>
      </c>
      <c r="L51" s="4">
        <v>1</v>
      </c>
      <c r="M51" s="4">
        <v>2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899" priority="2770" operator="equal">
      <formula>1</formula>
    </cfRule>
  </conditionalFormatting>
  <conditionalFormatting sqref="J33:J1048576 J4:J29 C2:C1048576">
    <cfRule type="cellIs" dxfId="898" priority="2765" operator="equal">
      <formula>3</formula>
    </cfRule>
    <cfRule type="cellIs" dxfId="897" priority="2766" operator="equal">
      <formula>4</formula>
    </cfRule>
    <cfRule type="cellIs" dxfId="896" priority="2767" operator="equal">
      <formula>2</formula>
    </cfRule>
    <cfRule type="cellIs" dxfId="895" priority="2768" operator="equal">
      <formula>1</formula>
    </cfRule>
  </conditionalFormatting>
  <conditionalFormatting sqref="C28:C31 J28 C17:C18 C12:C15 C20:C22 J10:J12 J14:J15 J18:J19 J21 J5:J7 C5:C8 C24">
    <cfRule type="cellIs" dxfId="894" priority="2691" operator="equal">
      <formula>2</formula>
    </cfRule>
  </conditionalFormatting>
  <conditionalFormatting sqref="C28:C31 J28 C17:C18 C12:C15 C20:C22 J10:J12 J14:J15 J18:J19 J21 J5:J7 C5:C8 C24">
    <cfRule type="cellIs" dxfId="893" priority="2690" operator="equal">
      <formula>3</formula>
    </cfRule>
  </conditionalFormatting>
  <conditionalFormatting sqref="C28:C31 J28 C17:C18 C12:C15 C20:C22 J10:J12 J14:J15 J18:J19 J21 J5:J7 C5:C8 C24">
    <cfRule type="cellIs" dxfId="892" priority="2689" operator="equal">
      <formula>4</formula>
    </cfRule>
  </conditionalFormatting>
  <conditionalFormatting sqref="AD41:AD44 C41:C51 AD34:AD38 AD26:AD31 H27:AC45 H11:AD13 H15:AD15 H17:AD17 H19:AD24 H11:AC15 H5:AD9 H17:AC18 J9:J29 C5:C39">
    <cfRule type="cellIs" dxfId="891" priority="2685" operator="equal">
      <formula>4</formula>
    </cfRule>
    <cfRule type="cellIs" dxfId="890" priority="2686" operator="equal">
      <formula>3</formula>
    </cfRule>
    <cfRule type="cellIs" dxfId="889" priority="2687" operator="equal">
      <formula>2</formula>
    </cfRule>
    <cfRule type="cellIs" dxfId="888" priority="2688" operator="equal">
      <formula>1</formula>
    </cfRule>
  </conditionalFormatting>
  <conditionalFormatting sqref="H47:AC48 AD46:AD47">
    <cfRule type="cellIs" dxfId="887" priority="45" operator="equal">
      <formula>4</formula>
    </cfRule>
    <cfRule type="cellIs" dxfId="886" priority="46" operator="equal">
      <formula>3</formula>
    </cfRule>
    <cfRule type="cellIs" dxfId="885" priority="47" operator="equal">
      <formula>2</formula>
    </cfRule>
    <cfRule type="cellIs" dxfId="88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883" priority="37" operator="equal">
      <formula>4</formula>
    </cfRule>
    <cfRule type="cellIs" dxfId="882" priority="38" operator="equal">
      <formula>4</formula>
    </cfRule>
    <cfRule type="cellIs" dxfId="881" priority="39" operator="equal">
      <formula>3</formula>
    </cfRule>
    <cfRule type="cellIs" dxfId="880" priority="40" operator="equal">
      <formula>2</formula>
    </cfRule>
    <cfRule type="cellIs" dxfId="879" priority="41" operator="equal">
      <formula>2</formula>
    </cfRule>
    <cfRule type="cellIs" dxfId="878" priority="42" operator="equal">
      <formula>2</formula>
    </cfRule>
    <cfRule type="cellIs" dxfId="877" priority="43" operator="equal">
      <formula>2</formula>
    </cfRule>
    <cfRule type="cellIs" dxfId="876" priority="44" operator="equal">
      <formula>1</formula>
    </cfRule>
  </conditionalFormatting>
  <conditionalFormatting sqref="C13">
    <cfRule type="cellIs" dxfId="87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87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873" priority="34" operator="equal">
      <formula>4</formula>
    </cfRule>
  </conditionalFormatting>
  <conditionalFormatting sqref="H50:AC51 H45:AC48 C44:C54 C42">
    <cfRule type="cellIs" dxfId="872" priority="30" operator="equal">
      <formula>4</formula>
    </cfRule>
    <cfRule type="cellIs" dxfId="871" priority="31" operator="equal">
      <formula>3</formula>
    </cfRule>
    <cfRule type="cellIs" dxfId="870" priority="32" operator="equal">
      <formula>2</formula>
    </cfRule>
    <cfRule type="cellIs" dxfId="869" priority="33" operator="equal">
      <formula>1</formula>
    </cfRule>
  </conditionalFormatting>
  <conditionalFormatting sqref="H50:AC51 C45:C51 H45:AC48">
    <cfRule type="cellIs" dxfId="868" priority="22" operator="equal">
      <formula>4</formula>
    </cfRule>
    <cfRule type="cellIs" dxfId="867" priority="23" operator="equal">
      <formula>4</formula>
    </cfRule>
    <cfRule type="cellIs" dxfId="866" priority="24" operator="equal">
      <formula>3</formula>
    </cfRule>
    <cfRule type="cellIs" dxfId="865" priority="25" operator="equal">
      <formula>2</formula>
    </cfRule>
    <cfRule type="cellIs" dxfId="864" priority="26" operator="equal">
      <formula>2</formula>
    </cfRule>
    <cfRule type="cellIs" dxfId="863" priority="27" operator="equal">
      <formula>2</formula>
    </cfRule>
    <cfRule type="cellIs" dxfId="862" priority="28" operator="equal">
      <formula>2</formula>
    </cfRule>
    <cfRule type="cellIs" dxfId="861" priority="29" operator="equal">
      <formula>1</formula>
    </cfRule>
  </conditionalFormatting>
  <conditionalFormatting sqref="B49:C49 C50:C51 H50:AC51 C45:C48 H45:AC48">
    <cfRule type="cellIs" dxfId="860" priority="20" operator="equal">
      <formula>2</formula>
    </cfRule>
  </conditionalFormatting>
  <conditionalFormatting sqref="C50:C51 H50:AC51 C45:C48 H45:AC48">
    <cfRule type="cellIs" dxfId="859" priority="19" operator="equal">
      <formula>4</formula>
    </cfRule>
  </conditionalFormatting>
  <conditionalFormatting sqref="C45:C48 C50:C51 C40:C41 C38 C33:C36 C30:C31 C28 C11:C15 C21:C24 C5:C9 C17:C18">
    <cfRule type="cellIs" dxfId="858" priority="15" operator="equal">
      <formula>4</formula>
    </cfRule>
    <cfRule type="cellIs" dxfId="857" priority="16" operator="equal">
      <formula>3</formula>
    </cfRule>
    <cfRule type="cellIs" dxfId="856" priority="17" operator="equal">
      <formula>2</formula>
    </cfRule>
    <cfRule type="cellIs" dxfId="855" priority="18" operator="equal">
      <formula>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Classe!A13</f>
        <v>Elève 13</v>
      </c>
      <c r="B1" s="130"/>
      <c r="C1" s="130"/>
      <c r="D1" s="59">
        <f>ROUNDUP((SUM(D5:D51))/B55,0)</f>
        <v>82</v>
      </c>
      <c r="E1" s="109" t="s">
        <v>3</v>
      </c>
      <c r="F1" s="110">
        <f>ROUNDUP((SUM(F5:F51))/B58,0)</f>
        <v>81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1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92</v>
      </c>
      <c r="AG6" s="45">
        <v>82</v>
      </c>
      <c r="AH6" s="45">
        <v>92</v>
      </c>
      <c r="AI6" s="45">
        <v>82</v>
      </c>
      <c r="AJ6" s="45">
        <v>66</v>
      </c>
      <c r="AK6" s="45">
        <v>80</v>
      </c>
      <c r="AL6" s="45">
        <v>81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1</v>
      </c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1</v>
      </c>
      <c r="H7" s="4">
        <v>4</v>
      </c>
      <c r="I7" s="4">
        <v>4</v>
      </c>
      <c r="J7" s="4">
        <v>1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2</v>
      </c>
      <c r="I12" s="4">
        <v>3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2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3</v>
      </c>
      <c r="D15" s="114">
        <f t="shared" si="0"/>
        <v>70</v>
      </c>
      <c r="E15" s="114">
        <v>0.5</v>
      </c>
      <c r="F15" s="114">
        <f t="shared" si="1"/>
        <v>35</v>
      </c>
      <c r="G15" s="114">
        <f t="shared" si="2"/>
        <v>0.5</v>
      </c>
      <c r="H15" s="4">
        <v>3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2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3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3</v>
      </c>
      <c r="J24" s="57">
        <v>3</v>
      </c>
      <c r="K24" s="57">
        <v>2</v>
      </c>
      <c r="L24" s="57">
        <v>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98</v>
      </c>
      <c r="L25" s="94" t="s">
        <v>99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3</v>
      </c>
      <c r="D28" s="114">
        <f t="shared" si="0"/>
        <v>70</v>
      </c>
      <c r="E28" s="114">
        <v>1</v>
      </c>
      <c r="F28" s="114">
        <f t="shared" si="1"/>
        <v>70</v>
      </c>
      <c r="G28" s="114">
        <f t="shared" si="2"/>
        <v>1</v>
      </c>
      <c r="H28" s="4">
        <v>2</v>
      </c>
      <c r="I28" s="4">
        <v>3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2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2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1</v>
      </c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3</v>
      </c>
      <c r="H35" s="4">
        <v>1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1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1</v>
      </c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3</v>
      </c>
      <c r="H40" s="4">
        <v>1</v>
      </c>
      <c r="I40" s="4">
        <v>2</v>
      </c>
      <c r="J40" s="4">
        <v>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4</v>
      </c>
      <c r="I45" s="4">
        <v>4</v>
      </c>
      <c r="J45" s="4">
        <v>4</v>
      </c>
      <c r="K45" s="4">
        <v>1</v>
      </c>
      <c r="L45" s="4">
        <v>4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4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1</v>
      </c>
      <c r="D48" s="114">
        <f t="shared" si="0"/>
        <v>0</v>
      </c>
      <c r="E48" s="114">
        <v>0.5</v>
      </c>
      <c r="F48" s="114">
        <f t="shared" si="1"/>
        <v>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>
        <v>1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3</v>
      </c>
      <c r="D51" s="114">
        <f t="shared" si="0"/>
        <v>70</v>
      </c>
      <c r="E51" s="114">
        <v>3</v>
      </c>
      <c r="F51" s="114">
        <f t="shared" si="1"/>
        <v>210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1</v>
      </c>
      <c r="L51" s="4">
        <v>1</v>
      </c>
      <c r="M51" s="4">
        <v>3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854" priority="3474" operator="equal">
      <formula>1</formula>
    </cfRule>
  </conditionalFormatting>
  <conditionalFormatting sqref="J33:J1048576 J4:J29 C2:C1048576">
    <cfRule type="cellIs" dxfId="853" priority="3469" operator="equal">
      <formula>3</formula>
    </cfRule>
    <cfRule type="cellIs" dxfId="852" priority="3470" operator="equal">
      <formula>4</formula>
    </cfRule>
    <cfRule type="cellIs" dxfId="851" priority="3471" operator="equal">
      <formula>2</formula>
    </cfRule>
    <cfRule type="cellIs" dxfId="850" priority="3472" operator="equal">
      <formula>1</formula>
    </cfRule>
  </conditionalFormatting>
  <conditionalFormatting sqref="C28:C31 J28 C17:C18 C12:C15 C20:C22 J10:J12 J14:J15 J18:J19 J21 J5:J7 C5:C8 C24">
    <cfRule type="cellIs" dxfId="849" priority="3389" operator="equal">
      <formula>2</formula>
    </cfRule>
  </conditionalFormatting>
  <conditionalFormatting sqref="C28:C31 J28 C17:C18 C12:C15 C20:C22 J10:J12 J14:J15 J18:J19 J21 J5:J7 C5:C8 C24">
    <cfRule type="cellIs" dxfId="848" priority="3388" operator="equal">
      <formula>3</formula>
    </cfRule>
  </conditionalFormatting>
  <conditionalFormatting sqref="C28:C31 J28 C17:C18 C12:C15 C20:C22 J10:J12 J14:J15 J18:J19 J21 J5:J7 C5:C8 C24">
    <cfRule type="cellIs" dxfId="847" priority="3387" operator="equal">
      <formula>4</formula>
    </cfRule>
  </conditionalFormatting>
  <conditionalFormatting sqref="AD41:AD44 C41:C51 AD34:AD38 AD26:AD31 H27:AC45 H11:AD13 H15:AD15 H17:AD17 H19:AD24 H11:AC15 H5:AD9 H17:AC18 J9:J29 C5:C39">
    <cfRule type="cellIs" dxfId="846" priority="3383" operator="equal">
      <formula>4</formula>
    </cfRule>
    <cfRule type="cellIs" dxfId="845" priority="3384" operator="equal">
      <formula>3</formula>
    </cfRule>
    <cfRule type="cellIs" dxfId="844" priority="3385" operator="equal">
      <formula>2</formula>
    </cfRule>
    <cfRule type="cellIs" dxfId="843" priority="3386" operator="equal">
      <formula>1</formula>
    </cfRule>
  </conditionalFormatting>
  <conditionalFormatting sqref="H47:AC48 AD46:AD47">
    <cfRule type="cellIs" dxfId="842" priority="45" operator="equal">
      <formula>4</formula>
    </cfRule>
    <cfRule type="cellIs" dxfId="841" priority="46" operator="equal">
      <formula>3</formula>
    </cfRule>
    <cfRule type="cellIs" dxfId="840" priority="47" operator="equal">
      <formula>2</formula>
    </cfRule>
    <cfRule type="cellIs" dxfId="83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838" priority="37" operator="equal">
      <formula>4</formula>
    </cfRule>
    <cfRule type="cellIs" dxfId="837" priority="38" operator="equal">
      <formula>4</formula>
    </cfRule>
    <cfRule type="cellIs" dxfId="836" priority="39" operator="equal">
      <formula>3</formula>
    </cfRule>
    <cfRule type="cellIs" dxfId="835" priority="40" operator="equal">
      <formula>2</formula>
    </cfRule>
    <cfRule type="cellIs" dxfId="834" priority="41" operator="equal">
      <formula>2</formula>
    </cfRule>
    <cfRule type="cellIs" dxfId="833" priority="42" operator="equal">
      <formula>2</formula>
    </cfRule>
    <cfRule type="cellIs" dxfId="832" priority="43" operator="equal">
      <formula>2</formula>
    </cfRule>
    <cfRule type="cellIs" dxfId="831" priority="44" operator="equal">
      <formula>1</formula>
    </cfRule>
  </conditionalFormatting>
  <conditionalFormatting sqref="C13">
    <cfRule type="cellIs" dxfId="83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82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828" priority="34" operator="equal">
      <formula>4</formula>
    </cfRule>
  </conditionalFormatting>
  <conditionalFormatting sqref="H50:AC51 H45:AC48 C44:C54 C42">
    <cfRule type="cellIs" dxfId="827" priority="30" operator="equal">
      <formula>4</formula>
    </cfRule>
    <cfRule type="cellIs" dxfId="826" priority="31" operator="equal">
      <formula>3</formula>
    </cfRule>
    <cfRule type="cellIs" dxfId="825" priority="32" operator="equal">
      <formula>2</formula>
    </cfRule>
    <cfRule type="cellIs" dxfId="824" priority="33" operator="equal">
      <formula>1</formula>
    </cfRule>
  </conditionalFormatting>
  <conditionalFormatting sqref="H50:AC51 C45:C51 H45:AC48">
    <cfRule type="cellIs" dxfId="823" priority="22" operator="equal">
      <formula>4</formula>
    </cfRule>
    <cfRule type="cellIs" dxfId="822" priority="23" operator="equal">
      <formula>4</formula>
    </cfRule>
    <cfRule type="cellIs" dxfId="821" priority="24" operator="equal">
      <formula>3</formula>
    </cfRule>
    <cfRule type="cellIs" dxfId="820" priority="25" operator="equal">
      <formula>2</formula>
    </cfRule>
    <cfRule type="cellIs" dxfId="819" priority="26" operator="equal">
      <formula>2</formula>
    </cfRule>
    <cfRule type="cellIs" dxfId="818" priority="27" operator="equal">
      <formula>2</formula>
    </cfRule>
    <cfRule type="cellIs" dxfId="817" priority="28" operator="equal">
      <formula>2</formula>
    </cfRule>
    <cfRule type="cellIs" dxfId="816" priority="29" operator="equal">
      <formula>1</formula>
    </cfRule>
  </conditionalFormatting>
  <conditionalFormatting sqref="B49:C49 C50:C51 H50:AC51 C45:C48 H45:AC48">
    <cfRule type="cellIs" dxfId="815" priority="20" operator="equal">
      <formula>2</formula>
    </cfRule>
  </conditionalFormatting>
  <conditionalFormatting sqref="C50:C51 H50:AC51 C45:C48 H45:AC48">
    <cfRule type="cellIs" dxfId="814" priority="19" operator="equal">
      <formula>4</formula>
    </cfRule>
  </conditionalFormatting>
  <conditionalFormatting sqref="C45:C48 C50:C51 C40:C41 C38 C33:C36 C30:C31 C28 C11:C15 C21:C24 C5:C9 C17:C18">
    <cfRule type="cellIs" dxfId="813" priority="15" operator="equal">
      <formula>4</formula>
    </cfRule>
    <cfRule type="cellIs" dxfId="812" priority="16" operator="equal">
      <formula>3</formula>
    </cfRule>
    <cfRule type="cellIs" dxfId="811" priority="17" operator="equal">
      <formula>2</formula>
    </cfRule>
    <cfRule type="cellIs" dxfId="810" priority="18" operator="equal">
      <formula>1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Classe!A14</f>
        <v>Elève 14</v>
      </c>
      <c r="B1" s="130"/>
      <c r="C1" s="130"/>
      <c r="D1" s="59">
        <f>ROUNDUP((SUM(D5:D51))/B55,0)</f>
        <v>97</v>
      </c>
      <c r="E1" s="109" t="s">
        <v>3</v>
      </c>
      <c r="F1" s="110">
        <f>ROUNDUP((SUM(F5:F51))/B58,0)</f>
        <v>94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4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79</v>
      </c>
      <c r="AG6" s="45">
        <v>83</v>
      </c>
      <c r="AH6" s="45">
        <v>90</v>
      </c>
      <c r="AI6" s="45">
        <v>80</v>
      </c>
      <c r="AJ6" s="45">
        <v>90</v>
      </c>
      <c r="AK6" s="45">
        <v>88</v>
      </c>
      <c r="AL6" s="45">
        <v>94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4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2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4</v>
      </c>
      <c r="D15" s="114">
        <f t="shared" si="0"/>
        <v>100</v>
      </c>
      <c r="E15" s="114">
        <v>0.5</v>
      </c>
      <c r="F15" s="114">
        <f t="shared" si="1"/>
        <v>50</v>
      </c>
      <c r="G15" s="114">
        <f t="shared" si="2"/>
        <v>0.5</v>
      </c>
      <c r="H15" s="4">
        <v>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3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3</v>
      </c>
      <c r="I23" s="57">
        <v>3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1</v>
      </c>
      <c r="I24" s="57">
        <v>1</v>
      </c>
      <c r="J24" s="57">
        <v>4</v>
      </c>
      <c r="K24" s="57">
        <v>2</v>
      </c>
      <c r="L24" s="57">
        <v>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98</v>
      </c>
      <c r="J25" s="94" t="s">
        <v>98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3</v>
      </c>
      <c r="I33" s="4">
        <v>4</v>
      </c>
      <c r="J33" s="4">
        <v>4</v>
      </c>
      <c r="K33" s="4">
        <v>3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1</v>
      </c>
      <c r="I34" s="4">
        <v>4</v>
      </c>
      <c r="J34" s="4">
        <v>4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1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1</v>
      </c>
      <c r="I40" s="4">
        <v>4</v>
      </c>
      <c r="J40" s="4">
        <v>2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81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4</v>
      </c>
      <c r="I45" s="4">
        <v>1</v>
      </c>
      <c r="J45" s="4">
        <v>2</v>
      </c>
      <c r="K45" s="4">
        <v>2</v>
      </c>
      <c r="L45" s="4">
        <v>4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3</v>
      </c>
      <c r="J46" s="4">
        <v>3</v>
      </c>
      <c r="K46" s="4">
        <v>4</v>
      </c>
      <c r="L46" s="4">
        <v>4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3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3</v>
      </c>
      <c r="D51" s="114">
        <f t="shared" si="0"/>
        <v>70</v>
      </c>
      <c r="E51" s="114">
        <v>3</v>
      </c>
      <c r="F51" s="114">
        <f t="shared" si="1"/>
        <v>210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4</v>
      </c>
      <c r="L51" s="4">
        <v>1</v>
      </c>
      <c r="M51" s="4">
        <v>3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B4:C4"/>
    <mergeCell ref="B10:C10"/>
    <mergeCell ref="H10:AC10"/>
    <mergeCell ref="H1:AC3"/>
    <mergeCell ref="AE1:AZ3"/>
    <mergeCell ref="A1:C1"/>
    <mergeCell ref="A2:C2"/>
    <mergeCell ref="A3:C3"/>
    <mergeCell ref="D2:E2"/>
    <mergeCell ref="F2:G2"/>
    <mergeCell ref="B16:C16"/>
    <mergeCell ref="H16:AC16"/>
    <mergeCell ref="H19:AC20"/>
    <mergeCell ref="A20:C20"/>
    <mergeCell ref="A26:C26"/>
    <mergeCell ref="AE26:AZ27"/>
    <mergeCell ref="AE28:AZ28"/>
    <mergeCell ref="B27:C27"/>
    <mergeCell ref="H27:AC27"/>
    <mergeCell ref="H37:AC37"/>
    <mergeCell ref="B39:C39"/>
    <mergeCell ref="H39:AC39"/>
    <mergeCell ref="A43:C43"/>
    <mergeCell ref="AE29:AZ29"/>
    <mergeCell ref="B29:C29"/>
    <mergeCell ref="H29:AC29"/>
    <mergeCell ref="H32:AC32"/>
    <mergeCell ref="B37:C37"/>
  </mergeCells>
  <conditionalFormatting sqref="C36:C1048576 J28 J10:J12 J14:J15 J18:J19 J21 J5:J7 C2:C34">
    <cfRule type="cellIs" dxfId="809" priority="4280" operator="equal">
      <formula>1</formula>
    </cfRule>
  </conditionalFormatting>
  <conditionalFormatting sqref="J33:J1048576 J4:J29 C2:C1048576">
    <cfRule type="cellIs" dxfId="808" priority="4275" operator="equal">
      <formula>3</formula>
    </cfRule>
    <cfRule type="cellIs" dxfId="807" priority="4276" operator="equal">
      <formula>4</formula>
    </cfRule>
    <cfRule type="cellIs" dxfId="806" priority="4277" operator="equal">
      <formula>2</formula>
    </cfRule>
    <cfRule type="cellIs" dxfId="805" priority="4278" operator="equal">
      <formula>1</formula>
    </cfRule>
  </conditionalFormatting>
  <conditionalFormatting sqref="C28:C31 J28 C17:C18 C12:C15 C20:C22 J10:J12 J14:J15 J18:J19 J21 J5:J7 C5:C8 C24">
    <cfRule type="cellIs" dxfId="804" priority="4189" operator="equal">
      <formula>2</formula>
    </cfRule>
  </conditionalFormatting>
  <conditionalFormatting sqref="C28:C31 J28 C17:C18 C12:C15 C20:C22 J10:J12 J14:J15 J18:J19 J21 J5:J7 C5:C8 C24">
    <cfRule type="cellIs" dxfId="803" priority="4188" operator="equal">
      <formula>3</formula>
    </cfRule>
  </conditionalFormatting>
  <conditionalFormatting sqref="C28:C31 J28 C17:C18 C12:C15 C20:C22 J10:J12 J14:J15 J18:J19 J21 J5:J7 C5:C8 C24">
    <cfRule type="cellIs" dxfId="802" priority="4187" operator="equal">
      <formula>4</formula>
    </cfRule>
  </conditionalFormatting>
  <conditionalFormatting sqref="AD41:AD44 C41:C51 AD34:AD38 AD26:AD31 H27:AC45 H11:AD13 H15:AD15 H17:AD17 H19:AD24 H11:AC15 H5:AD9 H17:AC18 J9:J29 C5:C39">
    <cfRule type="cellIs" dxfId="801" priority="4179" operator="equal">
      <formula>4</formula>
    </cfRule>
    <cfRule type="cellIs" dxfId="800" priority="4180" operator="equal">
      <formula>3</formula>
    </cfRule>
    <cfRule type="cellIs" dxfId="799" priority="4181" operator="equal">
      <formula>2</formula>
    </cfRule>
    <cfRule type="cellIs" dxfId="798" priority="4182" operator="equal">
      <formula>1</formula>
    </cfRule>
  </conditionalFormatting>
  <conditionalFormatting sqref="H47:AC48 AD46:AD47">
    <cfRule type="cellIs" dxfId="797" priority="45" operator="equal">
      <formula>4</formula>
    </cfRule>
    <cfRule type="cellIs" dxfId="796" priority="46" operator="equal">
      <formula>3</formula>
    </cfRule>
    <cfRule type="cellIs" dxfId="795" priority="47" operator="equal">
      <formula>2</formula>
    </cfRule>
    <cfRule type="cellIs" dxfId="79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793" priority="37" operator="equal">
      <formula>4</formula>
    </cfRule>
    <cfRule type="cellIs" dxfId="792" priority="38" operator="equal">
      <formula>4</formula>
    </cfRule>
    <cfRule type="cellIs" dxfId="791" priority="39" operator="equal">
      <formula>3</formula>
    </cfRule>
    <cfRule type="cellIs" dxfId="790" priority="40" operator="equal">
      <formula>2</formula>
    </cfRule>
    <cfRule type="cellIs" dxfId="789" priority="41" operator="equal">
      <formula>2</formula>
    </cfRule>
    <cfRule type="cellIs" dxfId="788" priority="42" operator="equal">
      <formula>2</formula>
    </cfRule>
    <cfRule type="cellIs" dxfId="787" priority="43" operator="equal">
      <formula>2</formula>
    </cfRule>
    <cfRule type="cellIs" dxfId="786" priority="44" operator="equal">
      <formula>1</formula>
    </cfRule>
  </conditionalFormatting>
  <conditionalFormatting sqref="C13">
    <cfRule type="cellIs" dxfId="78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78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783" priority="34" operator="equal">
      <formula>4</formula>
    </cfRule>
  </conditionalFormatting>
  <conditionalFormatting sqref="H50:AC51 H45:AC48 C44:C54 C42">
    <cfRule type="cellIs" dxfId="782" priority="30" operator="equal">
      <formula>4</formula>
    </cfRule>
    <cfRule type="cellIs" dxfId="781" priority="31" operator="equal">
      <formula>3</formula>
    </cfRule>
    <cfRule type="cellIs" dxfId="780" priority="32" operator="equal">
      <formula>2</formula>
    </cfRule>
    <cfRule type="cellIs" dxfId="779" priority="33" operator="equal">
      <formula>1</formula>
    </cfRule>
  </conditionalFormatting>
  <conditionalFormatting sqref="H50:AC51 C45:C51 H45:AC48">
    <cfRule type="cellIs" dxfId="778" priority="22" operator="equal">
      <formula>4</formula>
    </cfRule>
    <cfRule type="cellIs" dxfId="777" priority="23" operator="equal">
      <formula>4</formula>
    </cfRule>
    <cfRule type="cellIs" dxfId="776" priority="24" operator="equal">
      <formula>3</formula>
    </cfRule>
    <cfRule type="cellIs" dxfId="775" priority="25" operator="equal">
      <formula>2</formula>
    </cfRule>
    <cfRule type="cellIs" dxfId="774" priority="26" operator="equal">
      <formula>2</formula>
    </cfRule>
    <cfRule type="cellIs" dxfId="773" priority="27" operator="equal">
      <formula>2</formula>
    </cfRule>
    <cfRule type="cellIs" dxfId="772" priority="28" operator="equal">
      <formula>2</formula>
    </cfRule>
    <cfRule type="cellIs" dxfId="771" priority="29" operator="equal">
      <formula>1</formula>
    </cfRule>
  </conditionalFormatting>
  <conditionalFormatting sqref="B49:C49 C50:C51 H50:AC51 C45:C48 H45:AC48">
    <cfRule type="cellIs" dxfId="770" priority="20" operator="equal">
      <formula>2</formula>
    </cfRule>
  </conditionalFormatting>
  <conditionalFormatting sqref="C50:C51 H50:AC51 C45:C48 H45:AC48">
    <cfRule type="cellIs" dxfId="769" priority="19" operator="equal">
      <formula>4</formula>
    </cfRule>
  </conditionalFormatting>
  <conditionalFormatting sqref="C45:C48 C50:C51 C40:C41 C38 C33:C36 C30:C31 C28 C11:C15 C21:C24 C5:C9 C17:C18">
    <cfRule type="cellIs" dxfId="768" priority="15" operator="equal">
      <formula>4</formula>
    </cfRule>
    <cfRule type="cellIs" dxfId="767" priority="16" operator="equal">
      <formula>3</formula>
    </cfRule>
    <cfRule type="cellIs" dxfId="766" priority="17" operator="equal">
      <formula>2</formula>
    </cfRule>
    <cfRule type="cellIs" dxfId="765" priority="18" operator="equal">
      <formula>1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Classe!A15</f>
        <v>Elève 15</v>
      </c>
      <c r="B1" s="130"/>
      <c r="C1" s="130"/>
      <c r="D1" s="59">
        <f>ROUNDUP((SUM(D5:D51))/B55,0)</f>
        <v>90</v>
      </c>
      <c r="E1" s="109" t="s">
        <v>3</v>
      </c>
      <c r="F1" s="110">
        <f>ROUNDUP((SUM(F5:F51))/B58,0)</f>
        <v>89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3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98</v>
      </c>
      <c r="AG6" s="45">
        <v>98</v>
      </c>
      <c r="AH6" s="45">
        <v>100</v>
      </c>
      <c r="AI6" s="45">
        <v>79</v>
      </c>
      <c r="AJ6" s="45">
        <v>85</v>
      </c>
      <c r="AK6" s="45">
        <v>90</v>
      </c>
      <c r="AL6" s="45">
        <v>89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3</v>
      </c>
      <c r="D12" s="114">
        <f t="shared" si="0"/>
        <v>70</v>
      </c>
      <c r="E12" s="114">
        <v>2</v>
      </c>
      <c r="F12" s="114">
        <f t="shared" si="1"/>
        <v>140</v>
      </c>
      <c r="G12" s="114">
        <f t="shared" si="2"/>
        <v>2</v>
      </c>
      <c r="H12" s="4">
        <v>4</v>
      </c>
      <c r="I12" s="4">
        <v>4</v>
      </c>
      <c r="J12" s="4">
        <v>3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3</v>
      </c>
      <c r="I24" s="57">
        <v>4</v>
      </c>
      <c r="J24" s="57">
        <v>2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98</v>
      </c>
      <c r="I25" s="94" t="s">
        <v>99</v>
      </c>
      <c r="J25" s="94" t="s">
        <v>99</v>
      </c>
      <c r="K25" s="94" t="s">
        <v>98</v>
      </c>
      <c r="L25" s="94" t="s">
        <v>98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>
        <v>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4</v>
      </c>
      <c r="D40" s="114">
        <f t="shared" si="0"/>
        <v>100</v>
      </c>
      <c r="E40" s="114">
        <v>3</v>
      </c>
      <c r="F40" s="114">
        <f t="shared" si="1"/>
        <v>300</v>
      </c>
      <c r="G40" s="114">
        <f t="shared" si="2"/>
        <v>3</v>
      </c>
      <c r="H40" s="4">
        <v>2</v>
      </c>
      <c r="I40" s="4">
        <v>4</v>
      </c>
      <c r="J40" s="4">
        <v>4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4</v>
      </c>
      <c r="I45" s="4">
        <v>4</v>
      </c>
      <c r="J45" s="4">
        <v>2</v>
      </c>
      <c r="K45" s="4">
        <v>1</v>
      </c>
      <c r="L45" s="4">
        <v>1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4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>
        <v>4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1</v>
      </c>
      <c r="L50" s="4">
        <v>4</v>
      </c>
      <c r="M50" s="4">
        <v>4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3</v>
      </c>
      <c r="D51" s="114">
        <f t="shared" si="0"/>
        <v>70</v>
      </c>
      <c r="E51" s="114">
        <v>3</v>
      </c>
      <c r="F51" s="114">
        <f t="shared" si="1"/>
        <v>210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1</v>
      </c>
      <c r="L51" s="4">
        <v>4</v>
      </c>
      <c r="M51" s="4">
        <v>3</v>
      </c>
      <c r="N51" s="4">
        <v>3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764" priority="5190" operator="equal">
      <formula>1</formula>
    </cfRule>
  </conditionalFormatting>
  <conditionalFormatting sqref="J33:J1048576 J4:J29 C2:C1048576">
    <cfRule type="cellIs" dxfId="763" priority="5185" operator="equal">
      <formula>3</formula>
    </cfRule>
    <cfRule type="cellIs" dxfId="762" priority="5186" operator="equal">
      <formula>4</formula>
    </cfRule>
    <cfRule type="cellIs" dxfId="761" priority="5187" operator="equal">
      <formula>2</formula>
    </cfRule>
    <cfRule type="cellIs" dxfId="760" priority="5188" operator="equal">
      <formula>1</formula>
    </cfRule>
  </conditionalFormatting>
  <conditionalFormatting sqref="C28:C31 J28 C17:C18 C12:C15 C20:C22 J10:J12 J14:J15 J18:J19 J21 J5:J7 C5:C8 C24">
    <cfRule type="cellIs" dxfId="759" priority="5093" operator="equal">
      <formula>2</formula>
    </cfRule>
  </conditionalFormatting>
  <conditionalFormatting sqref="C28:C31 J28 C17:C18 C12:C15 C20:C22 J10:J12 J14:J15 J18:J19 J21 J5:J7 C5:C8 C24">
    <cfRule type="cellIs" dxfId="758" priority="5092" operator="equal">
      <formula>3</formula>
    </cfRule>
  </conditionalFormatting>
  <conditionalFormatting sqref="C28:C31 J28 C17:C18 C12:C15 C20:C22 J10:J12 J14:J15 J18:J19 J21 J5:J7 C5:C8 C24">
    <cfRule type="cellIs" dxfId="757" priority="5091" operator="equal">
      <formula>4</formula>
    </cfRule>
  </conditionalFormatting>
  <conditionalFormatting sqref="AD41:AD44 C41:C51 AD34:AD38 AD26:AD31 H27:AC45 H11:AD13 H15:AD15 H17:AD17 H19:AD24 H11:AC15 H5:AD9 H17:AC18 J9:J29 C5:C39">
    <cfRule type="cellIs" dxfId="756" priority="5087" operator="equal">
      <formula>4</formula>
    </cfRule>
    <cfRule type="cellIs" dxfId="755" priority="5088" operator="equal">
      <formula>3</formula>
    </cfRule>
    <cfRule type="cellIs" dxfId="754" priority="5089" operator="equal">
      <formula>2</formula>
    </cfRule>
    <cfRule type="cellIs" dxfId="753" priority="5090" operator="equal">
      <formula>1</formula>
    </cfRule>
  </conditionalFormatting>
  <conditionalFormatting sqref="H47:AC48 AD46:AD47">
    <cfRule type="cellIs" dxfId="752" priority="45" operator="equal">
      <formula>4</formula>
    </cfRule>
    <cfRule type="cellIs" dxfId="751" priority="46" operator="equal">
      <formula>3</formula>
    </cfRule>
    <cfRule type="cellIs" dxfId="750" priority="47" operator="equal">
      <formula>2</formula>
    </cfRule>
    <cfRule type="cellIs" dxfId="74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748" priority="37" operator="equal">
      <formula>4</formula>
    </cfRule>
    <cfRule type="cellIs" dxfId="747" priority="38" operator="equal">
      <formula>4</formula>
    </cfRule>
    <cfRule type="cellIs" dxfId="746" priority="39" operator="equal">
      <formula>3</formula>
    </cfRule>
    <cfRule type="cellIs" dxfId="745" priority="40" operator="equal">
      <formula>2</formula>
    </cfRule>
    <cfRule type="cellIs" dxfId="744" priority="41" operator="equal">
      <formula>2</formula>
    </cfRule>
    <cfRule type="cellIs" dxfId="743" priority="42" operator="equal">
      <formula>2</formula>
    </cfRule>
    <cfRule type="cellIs" dxfId="742" priority="43" operator="equal">
      <formula>2</formula>
    </cfRule>
    <cfRule type="cellIs" dxfId="741" priority="44" operator="equal">
      <formula>1</formula>
    </cfRule>
  </conditionalFormatting>
  <conditionalFormatting sqref="C13">
    <cfRule type="cellIs" dxfId="74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73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738" priority="34" operator="equal">
      <formula>4</formula>
    </cfRule>
  </conditionalFormatting>
  <conditionalFormatting sqref="H50:AC51 H45:AC48 C44:C54 C42">
    <cfRule type="cellIs" dxfId="737" priority="30" operator="equal">
      <formula>4</formula>
    </cfRule>
    <cfRule type="cellIs" dxfId="736" priority="31" operator="equal">
      <formula>3</formula>
    </cfRule>
    <cfRule type="cellIs" dxfId="735" priority="32" operator="equal">
      <formula>2</formula>
    </cfRule>
    <cfRule type="cellIs" dxfId="734" priority="33" operator="equal">
      <formula>1</formula>
    </cfRule>
  </conditionalFormatting>
  <conditionalFormatting sqref="H50:AC51 C45:C51 H45:AC48">
    <cfRule type="cellIs" dxfId="733" priority="22" operator="equal">
      <formula>4</formula>
    </cfRule>
    <cfRule type="cellIs" dxfId="732" priority="23" operator="equal">
      <formula>4</formula>
    </cfRule>
    <cfRule type="cellIs" dxfId="731" priority="24" operator="equal">
      <formula>3</formula>
    </cfRule>
    <cfRule type="cellIs" dxfId="730" priority="25" operator="equal">
      <formula>2</formula>
    </cfRule>
    <cfRule type="cellIs" dxfId="729" priority="26" operator="equal">
      <formula>2</formula>
    </cfRule>
    <cfRule type="cellIs" dxfId="728" priority="27" operator="equal">
      <formula>2</formula>
    </cfRule>
    <cfRule type="cellIs" dxfId="727" priority="28" operator="equal">
      <formula>2</formula>
    </cfRule>
    <cfRule type="cellIs" dxfId="726" priority="29" operator="equal">
      <formula>1</formula>
    </cfRule>
  </conditionalFormatting>
  <conditionalFormatting sqref="B49:C49 C50:C51 H50:AC51 C45:C48 H45:AC48">
    <cfRule type="cellIs" dxfId="725" priority="20" operator="equal">
      <formula>2</formula>
    </cfRule>
  </conditionalFormatting>
  <conditionalFormatting sqref="C50:C51 H50:AC51 C45:C48 H45:AC48">
    <cfRule type="cellIs" dxfId="724" priority="19" operator="equal">
      <formula>4</formula>
    </cfRule>
  </conditionalFormatting>
  <conditionalFormatting sqref="C45:C48 C50:C51 C40:C41 C38 C33:C36 C30:C31 C28 C11:C15 C21:C24 C5:C9 C17:C18">
    <cfRule type="cellIs" dxfId="723" priority="15" operator="equal">
      <formula>4</formula>
    </cfRule>
    <cfRule type="cellIs" dxfId="722" priority="16" operator="equal">
      <formula>3</formula>
    </cfRule>
    <cfRule type="cellIs" dxfId="721" priority="17" operator="equal">
      <formula>2</formula>
    </cfRule>
    <cfRule type="cellIs" dxfId="720" priority="18" operator="equal">
      <formula>1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Classe!A16</f>
        <v>Elève 16</v>
      </c>
      <c r="B1" s="130"/>
      <c r="C1" s="130"/>
      <c r="D1" s="59">
        <f>ROUNDUP((SUM(D5:D51))/B55,0)</f>
        <v>75</v>
      </c>
      <c r="E1" s="109" t="s">
        <v>3</v>
      </c>
      <c r="F1" s="110">
        <f>ROUNDUP((SUM(F5:F51))/B58,0)</f>
        <v>76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2</v>
      </c>
      <c r="D5" s="114">
        <f>IF(C5=0,0,IF(C5=1,0,IF(C5=2,30,IF(C5=3,70,100))))</f>
        <v>30</v>
      </c>
      <c r="E5" s="114">
        <v>1</v>
      </c>
      <c r="F5" s="114">
        <f>D5*E5</f>
        <v>30</v>
      </c>
      <c r="G5" s="114">
        <f>IF(C5&gt;0,E5,0)</f>
        <v>1</v>
      </c>
      <c r="H5" s="41">
        <v>3</v>
      </c>
      <c r="I5" s="41">
        <v>3</v>
      </c>
      <c r="J5" s="41">
        <v>4</v>
      </c>
      <c r="K5" s="41">
        <v>4</v>
      </c>
      <c r="L5" s="41">
        <v>2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3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59</v>
      </c>
      <c r="AG6" s="45">
        <v>77</v>
      </c>
      <c r="AH6" s="45">
        <v>79</v>
      </c>
      <c r="AI6" s="45">
        <v>77</v>
      </c>
      <c r="AJ6" s="45">
        <v>69</v>
      </c>
      <c r="AK6" s="45">
        <v>85</v>
      </c>
      <c r="AL6" s="45">
        <v>76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1</v>
      </c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1</v>
      </c>
      <c r="H7" s="4">
        <v>4</v>
      </c>
      <c r="I7" s="4">
        <v>4</v>
      </c>
      <c r="J7" s="4">
        <v>1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3</v>
      </c>
      <c r="D11" s="114">
        <f t="shared" si="0"/>
        <v>70</v>
      </c>
      <c r="E11" s="114">
        <v>0.5</v>
      </c>
      <c r="F11" s="114">
        <f t="shared" si="1"/>
        <v>35</v>
      </c>
      <c r="G11" s="114">
        <f t="shared" si="2"/>
        <v>0.5</v>
      </c>
      <c r="H11" s="4">
        <v>2</v>
      </c>
      <c r="I11" s="4">
        <v>3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3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2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3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0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1</v>
      </c>
      <c r="I24" s="57">
        <v>3</v>
      </c>
      <c r="J24" s="57">
        <v>2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3</v>
      </c>
      <c r="D28" s="114">
        <f t="shared" si="0"/>
        <v>70</v>
      </c>
      <c r="E28" s="114">
        <v>1</v>
      </c>
      <c r="F28" s="114">
        <f t="shared" si="1"/>
        <v>70</v>
      </c>
      <c r="G28" s="114">
        <f t="shared" si="2"/>
        <v>1</v>
      </c>
      <c r="H28" s="4">
        <v>2</v>
      </c>
      <c r="I28" s="4">
        <v>3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1</v>
      </c>
      <c r="I33" s="4">
        <v>4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2</v>
      </c>
      <c r="D35" s="114">
        <f t="shared" si="0"/>
        <v>30</v>
      </c>
      <c r="E35" s="114">
        <v>3</v>
      </c>
      <c r="F35" s="114">
        <f t="shared" si="1"/>
        <v>90</v>
      </c>
      <c r="G35" s="114">
        <f t="shared" si="2"/>
        <v>3</v>
      </c>
      <c r="H35" s="4">
        <v>2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2</v>
      </c>
      <c r="I40" s="4">
        <v>3</v>
      </c>
      <c r="J40" s="4">
        <v>2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1</v>
      </c>
      <c r="I45" s="4">
        <v>1</v>
      </c>
      <c r="J45" s="4">
        <v>1</v>
      </c>
      <c r="K45" s="4">
        <v>1</v>
      </c>
      <c r="L45" s="4">
        <v>1</v>
      </c>
      <c r="M45" s="4">
        <v>1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3</v>
      </c>
      <c r="J46" s="4">
        <v>3</v>
      </c>
      <c r="K46" s="4">
        <v>4</v>
      </c>
      <c r="L46" s="4">
        <v>4</v>
      </c>
      <c r="M46" s="4">
        <v>4</v>
      </c>
      <c r="N46" s="4">
        <v>3</v>
      </c>
      <c r="O46" s="4">
        <v>3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2</v>
      </c>
      <c r="D48" s="114">
        <f t="shared" si="0"/>
        <v>30</v>
      </c>
      <c r="E48" s="114">
        <v>0.5</v>
      </c>
      <c r="F48" s="114">
        <f t="shared" si="1"/>
        <v>15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>
        <v>2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1</v>
      </c>
      <c r="I50" s="4">
        <v>1</v>
      </c>
      <c r="J50" s="4">
        <v>3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3</v>
      </c>
      <c r="D51" s="114">
        <f t="shared" si="0"/>
        <v>70</v>
      </c>
      <c r="E51" s="114">
        <v>3</v>
      </c>
      <c r="F51" s="114">
        <f t="shared" si="1"/>
        <v>210</v>
      </c>
      <c r="G51" s="114">
        <f t="shared" si="2"/>
        <v>3</v>
      </c>
      <c r="H51" s="4">
        <v>3</v>
      </c>
      <c r="I51" s="4">
        <v>4</v>
      </c>
      <c r="J51" s="4">
        <v>4</v>
      </c>
      <c r="K51" s="4">
        <v>2</v>
      </c>
      <c r="L51" s="4">
        <v>2</v>
      </c>
      <c r="M51" s="4">
        <v>4</v>
      </c>
      <c r="N51" s="4">
        <v>3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 t="s">
        <v>95</v>
      </c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D2:E2"/>
    <mergeCell ref="F2:G2"/>
    <mergeCell ref="AE29:AZ29"/>
    <mergeCell ref="A2:C2"/>
    <mergeCell ref="A3:C3"/>
    <mergeCell ref="B4:C4"/>
    <mergeCell ref="B10:C10"/>
    <mergeCell ref="H10:AC10"/>
    <mergeCell ref="H1:AC3"/>
    <mergeCell ref="AE1:AZ3"/>
    <mergeCell ref="A1:C1"/>
    <mergeCell ref="AE26:AZ27"/>
    <mergeCell ref="AE28:AZ28"/>
    <mergeCell ref="A26:C26"/>
    <mergeCell ref="B16:C16"/>
    <mergeCell ref="H16:AC16"/>
    <mergeCell ref="H19:AC20"/>
    <mergeCell ref="A20:C20"/>
    <mergeCell ref="B27:C27"/>
    <mergeCell ref="H27:AC27"/>
    <mergeCell ref="B29:C29"/>
    <mergeCell ref="H29:AC29"/>
    <mergeCell ref="H32:AC32"/>
    <mergeCell ref="A43:C43"/>
    <mergeCell ref="B37:C37"/>
    <mergeCell ref="H37:AC37"/>
    <mergeCell ref="B39:C39"/>
    <mergeCell ref="H39:AC39"/>
  </mergeCells>
  <conditionalFormatting sqref="C36:C1048576 J28 J10:J12 J14:J15 J18:J19 J21 J5:J7 C2:C34">
    <cfRule type="cellIs" dxfId="719" priority="6210" operator="equal">
      <formula>1</formula>
    </cfRule>
  </conditionalFormatting>
  <conditionalFormatting sqref="J33:J1048576 J4:J29 C2:C1048576">
    <cfRule type="cellIs" dxfId="718" priority="6205" operator="equal">
      <formula>3</formula>
    </cfRule>
    <cfRule type="cellIs" dxfId="717" priority="6206" operator="equal">
      <formula>4</formula>
    </cfRule>
    <cfRule type="cellIs" dxfId="716" priority="6207" operator="equal">
      <formula>2</formula>
    </cfRule>
    <cfRule type="cellIs" dxfId="715" priority="6208" operator="equal">
      <formula>1</formula>
    </cfRule>
  </conditionalFormatting>
  <conditionalFormatting sqref="C28:C31 J28 C17:C18 C12:C15 C20:C22 J10:J12 J14:J15 J18:J19 J21 J5:J7 C5:C8 C24">
    <cfRule type="cellIs" dxfId="714" priority="6107" operator="equal">
      <formula>2</formula>
    </cfRule>
  </conditionalFormatting>
  <conditionalFormatting sqref="C28:C31 J28 C17:C18 C12:C15 C20:C22 J10:J12 J14:J15 J18:J19 J21 J5:J7 C5:C8 C24">
    <cfRule type="cellIs" dxfId="713" priority="6106" operator="equal">
      <formula>3</formula>
    </cfRule>
  </conditionalFormatting>
  <conditionalFormatting sqref="C28:C31 J28 C17:C18 C12:C15 C20:C22 J10:J12 J14:J15 J18:J19 J21 J5:J7 C5:C8 C24">
    <cfRule type="cellIs" dxfId="712" priority="6105" operator="equal">
      <formula>4</formula>
    </cfRule>
  </conditionalFormatting>
  <conditionalFormatting sqref="AD41:AD44 C41:C51 AD34:AD38 AD26:AD31 H27:AC45 H11:AD13 H15:AD15 H17:AD17 H19:AD24 H11:AC15 H5:AD9 H17:AC18 J9:J29 C5:C39">
    <cfRule type="cellIs" dxfId="711" priority="6101" operator="equal">
      <formula>4</formula>
    </cfRule>
    <cfRule type="cellIs" dxfId="710" priority="6102" operator="equal">
      <formula>3</formula>
    </cfRule>
    <cfRule type="cellIs" dxfId="709" priority="6103" operator="equal">
      <formula>2</formula>
    </cfRule>
    <cfRule type="cellIs" dxfId="708" priority="6104" operator="equal">
      <formula>1</formula>
    </cfRule>
  </conditionalFormatting>
  <conditionalFormatting sqref="H47:AC48 AD46:AD47">
    <cfRule type="cellIs" dxfId="707" priority="45" operator="equal">
      <formula>4</formula>
    </cfRule>
    <cfRule type="cellIs" dxfId="706" priority="46" operator="equal">
      <formula>3</formula>
    </cfRule>
    <cfRule type="cellIs" dxfId="705" priority="47" operator="equal">
      <formula>2</formula>
    </cfRule>
    <cfRule type="cellIs" dxfId="70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703" priority="37" operator="equal">
      <formula>4</formula>
    </cfRule>
    <cfRule type="cellIs" dxfId="702" priority="38" operator="equal">
      <formula>4</formula>
    </cfRule>
    <cfRule type="cellIs" dxfId="701" priority="39" operator="equal">
      <formula>3</formula>
    </cfRule>
    <cfRule type="cellIs" dxfId="700" priority="40" operator="equal">
      <formula>2</formula>
    </cfRule>
    <cfRule type="cellIs" dxfId="699" priority="41" operator="equal">
      <formula>2</formula>
    </cfRule>
    <cfRule type="cellIs" dxfId="698" priority="42" operator="equal">
      <formula>2</formula>
    </cfRule>
    <cfRule type="cellIs" dxfId="697" priority="43" operator="equal">
      <formula>2</formula>
    </cfRule>
    <cfRule type="cellIs" dxfId="696" priority="44" operator="equal">
      <formula>1</formula>
    </cfRule>
  </conditionalFormatting>
  <conditionalFormatting sqref="C13">
    <cfRule type="cellIs" dxfId="69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69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693" priority="34" operator="equal">
      <formula>4</formula>
    </cfRule>
  </conditionalFormatting>
  <conditionalFormatting sqref="H50:AC51 H45:AC48 C44:C54 C42">
    <cfRule type="cellIs" dxfId="692" priority="30" operator="equal">
      <formula>4</formula>
    </cfRule>
    <cfRule type="cellIs" dxfId="691" priority="31" operator="equal">
      <formula>3</formula>
    </cfRule>
    <cfRule type="cellIs" dxfId="690" priority="32" operator="equal">
      <formula>2</formula>
    </cfRule>
    <cfRule type="cellIs" dxfId="689" priority="33" operator="equal">
      <formula>1</formula>
    </cfRule>
  </conditionalFormatting>
  <conditionalFormatting sqref="H50:AC51 C45:C51 H45:AC48">
    <cfRule type="cellIs" dxfId="688" priority="22" operator="equal">
      <formula>4</formula>
    </cfRule>
    <cfRule type="cellIs" dxfId="687" priority="23" operator="equal">
      <formula>4</formula>
    </cfRule>
    <cfRule type="cellIs" dxfId="686" priority="24" operator="equal">
      <formula>3</formula>
    </cfRule>
    <cfRule type="cellIs" dxfId="685" priority="25" operator="equal">
      <formula>2</formula>
    </cfRule>
    <cfRule type="cellIs" dxfId="684" priority="26" operator="equal">
      <formula>2</formula>
    </cfRule>
    <cfRule type="cellIs" dxfId="683" priority="27" operator="equal">
      <formula>2</formula>
    </cfRule>
    <cfRule type="cellIs" dxfId="682" priority="28" operator="equal">
      <formula>2</formula>
    </cfRule>
    <cfRule type="cellIs" dxfId="681" priority="29" operator="equal">
      <formula>1</formula>
    </cfRule>
  </conditionalFormatting>
  <conditionalFormatting sqref="B49:C49 C50:C51 H50:AC51 C45:C48 H45:AC48">
    <cfRule type="cellIs" dxfId="680" priority="20" operator="equal">
      <formula>2</formula>
    </cfRule>
  </conditionalFormatting>
  <conditionalFormatting sqref="C50:C51 H50:AC51 C45:C48 H45:AC48">
    <cfRule type="cellIs" dxfId="679" priority="19" operator="equal">
      <formula>4</formula>
    </cfRule>
  </conditionalFormatting>
  <conditionalFormatting sqref="C45:C48 C50:C51 C40:C41 C38 C33:C36 C30:C31 C28 C11:C15 C21:C24 C5:C9 C17:C18">
    <cfRule type="cellIs" dxfId="678" priority="15" operator="equal">
      <formula>4</formula>
    </cfRule>
    <cfRule type="cellIs" dxfId="677" priority="16" operator="equal">
      <formula>3</formula>
    </cfRule>
    <cfRule type="cellIs" dxfId="676" priority="17" operator="equal">
      <formula>2</formula>
    </cfRule>
    <cfRule type="cellIs" dxfId="675" priority="18" operator="equal">
      <formula>1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Classe!A17</f>
        <v>Elève 17</v>
      </c>
      <c r="B1" s="130"/>
      <c r="C1" s="130"/>
      <c r="D1" s="59">
        <f>ROUNDUP((SUM(D5:D51))/B55,0)</f>
        <v>28</v>
      </c>
      <c r="E1" s="109" t="s">
        <v>3</v>
      </c>
      <c r="F1" s="110">
        <f>ROUNDUP((SUM(F5:F51))/B58,0)</f>
        <v>21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3</v>
      </c>
      <c r="D5" s="114">
        <f>IF(C5=0,0,IF(C5=1,0,IF(C5=2,30,IF(C5=3,70,100))))</f>
        <v>70</v>
      </c>
      <c r="E5" s="114">
        <v>1</v>
      </c>
      <c r="F5" s="114">
        <f>D5*E5</f>
        <v>70</v>
      </c>
      <c r="G5" s="114">
        <f>IF(C5&gt;0,E5,0)</f>
        <v>1</v>
      </c>
      <c r="H5" s="41">
        <v>1</v>
      </c>
      <c r="I5" s="41">
        <v>2</v>
      </c>
      <c r="J5" s="41">
        <v>3</v>
      </c>
      <c r="K5" s="41">
        <v>3</v>
      </c>
      <c r="L5" s="41">
        <v>3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3</v>
      </c>
      <c r="D6" s="114">
        <f t="shared" ref="D6:D51" si="0">IF(C6=0,0,IF(C6=1,0,IF(C6=2,30,IF(C6=3,70,100))))</f>
        <v>70</v>
      </c>
      <c r="E6" s="114">
        <v>3</v>
      </c>
      <c r="F6" s="114">
        <f t="shared" ref="F6:F51" si="1">D6*E6</f>
        <v>210</v>
      </c>
      <c r="G6" s="114">
        <f t="shared" ref="G6:G51" si="2">IF(C6&gt;0,E6,0)</f>
        <v>3</v>
      </c>
      <c r="H6" s="4">
        <v>3</v>
      </c>
      <c r="I6" s="4">
        <v>3</v>
      </c>
      <c r="J6" s="4">
        <v>3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40</v>
      </c>
      <c r="AG6" s="45">
        <v>43</v>
      </c>
      <c r="AH6" s="45">
        <v>49</v>
      </c>
      <c r="AI6" s="45">
        <v>42</v>
      </c>
      <c r="AJ6" s="45">
        <v>30</v>
      </c>
      <c r="AK6" s="45">
        <v>24</v>
      </c>
      <c r="AL6" s="45">
        <v>21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1</v>
      </c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1</v>
      </c>
      <c r="H7" s="4">
        <v>1</v>
      </c>
      <c r="I7" s="4">
        <v>2</v>
      </c>
      <c r="J7" s="4">
        <v>1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2</v>
      </c>
      <c r="D8" s="114">
        <f t="shared" si="0"/>
        <v>30</v>
      </c>
      <c r="E8" s="114">
        <v>3</v>
      </c>
      <c r="F8" s="114">
        <f t="shared" si="1"/>
        <v>90</v>
      </c>
      <c r="G8" s="114">
        <f t="shared" si="2"/>
        <v>3</v>
      </c>
      <c r="H8" s="4">
        <v>3</v>
      </c>
      <c r="I8" s="4">
        <v>2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1</v>
      </c>
      <c r="D12" s="114">
        <f t="shared" si="0"/>
        <v>0</v>
      </c>
      <c r="E12" s="114">
        <v>2</v>
      </c>
      <c r="F12" s="114">
        <f t="shared" si="1"/>
        <v>0</v>
      </c>
      <c r="G12" s="114">
        <f t="shared" si="2"/>
        <v>2</v>
      </c>
      <c r="H12" s="4">
        <v>2</v>
      </c>
      <c r="I12" s="4">
        <v>1</v>
      </c>
      <c r="J12" s="4">
        <v>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1</v>
      </c>
      <c r="D13" s="114">
        <f t="shared" si="0"/>
        <v>0</v>
      </c>
      <c r="E13" s="114">
        <v>2</v>
      </c>
      <c r="F13" s="114">
        <f t="shared" si="1"/>
        <v>0</v>
      </c>
      <c r="G13" s="114">
        <f t="shared" si="2"/>
        <v>2</v>
      </c>
      <c r="H13" s="4">
        <v>4</v>
      </c>
      <c r="I13" s="4">
        <v>1</v>
      </c>
      <c r="J13" s="4">
        <v>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3</v>
      </c>
      <c r="D17" s="114">
        <f t="shared" si="0"/>
        <v>70</v>
      </c>
      <c r="E17" s="114">
        <v>2</v>
      </c>
      <c r="F17" s="114">
        <f t="shared" si="1"/>
        <v>140</v>
      </c>
      <c r="G17" s="114">
        <f t="shared" si="2"/>
        <v>2</v>
      </c>
      <c r="H17" s="4">
        <v>1</v>
      </c>
      <c r="I17" s="4">
        <v>3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2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1</v>
      </c>
      <c r="D21" s="114">
        <f t="shared" si="0"/>
        <v>0</v>
      </c>
      <c r="E21" s="114">
        <v>0.5</v>
      </c>
      <c r="F21" s="114">
        <f t="shared" si="1"/>
        <v>0</v>
      </c>
      <c r="G21" s="114">
        <f t="shared" si="2"/>
        <v>0.5</v>
      </c>
      <c r="H21" s="4">
        <v>4</v>
      </c>
      <c r="I21" s="4">
        <v>4</v>
      </c>
      <c r="J21" s="4">
        <v>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1</v>
      </c>
      <c r="D23" s="114">
        <f t="shared" si="0"/>
        <v>0</v>
      </c>
      <c r="E23" s="114">
        <v>2</v>
      </c>
      <c r="F23" s="114">
        <f t="shared" si="1"/>
        <v>0</v>
      </c>
      <c r="G23" s="114">
        <f t="shared" si="2"/>
        <v>2</v>
      </c>
      <c r="H23" s="57">
        <v>1</v>
      </c>
      <c r="I23" s="57">
        <v>1</v>
      </c>
      <c r="J23" s="57">
        <v>1</v>
      </c>
      <c r="K23" s="57">
        <v>1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3</v>
      </c>
      <c r="D24" s="114">
        <f t="shared" si="0"/>
        <v>70</v>
      </c>
      <c r="E24" s="114">
        <v>1</v>
      </c>
      <c r="F24" s="114">
        <f t="shared" si="1"/>
        <v>70</v>
      </c>
      <c r="G24" s="114">
        <f t="shared" si="2"/>
        <v>1</v>
      </c>
      <c r="H24" s="57">
        <v>4</v>
      </c>
      <c r="I24" s="57">
        <v>1</v>
      </c>
      <c r="J24" s="57">
        <v>3</v>
      </c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98</v>
      </c>
      <c r="L25" s="94" t="s">
        <v>98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1</v>
      </c>
      <c r="D28" s="114">
        <f t="shared" si="0"/>
        <v>0</v>
      </c>
      <c r="E28" s="114">
        <v>1</v>
      </c>
      <c r="F28" s="114">
        <f t="shared" si="1"/>
        <v>0</v>
      </c>
      <c r="G28" s="114">
        <f t="shared" si="2"/>
        <v>1</v>
      </c>
      <c r="H28" s="4">
        <v>1</v>
      </c>
      <c r="I28" s="4">
        <v>1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1</v>
      </c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0.5</v>
      </c>
      <c r="H30" s="4">
        <v>1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1</v>
      </c>
      <c r="D33" s="114">
        <f t="shared" si="0"/>
        <v>0</v>
      </c>
      <c r="E33" s="114">
        <v>3</v>
      </c>
      <c r="F33" s="114">
        <f t="shared" si="1"/>
        <v>0</v>
      </c>
      <c r="G33" s="114">
        <f t="shared" si="2"/>
        <v>3</v>
      </c>
      <c r="H33" s="4">
        <v>1</v>
      </c>
      <c r="I33" s="4">
        <v>2</v>
      </c>
      <c r="J33" s="4">
        <v>2</v>
      </c>
      <c r="K33" s="4">
        <v>1</v>
      </c>
      <c r="L33" s="4">
        <v>1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1</v>
      </c>
      <c r="D34" s="114">
        <f t="shared" si="0"/>
        <v>0</v>
      </c>
      <c r="E34" s="114">
        <v>3</v>
      </c>
      <c r="F34" s="114">
        <f t="shared" si="1"/>
        <v>0</v>
      </c>
      <c r="G34" s="114">
        <f t="shared" si="2"/>
        <v>3</v>
      </c>
      <c r="H34" s="4">
        <v>1</v>
      </c>
      <c r="I34" s="4">
        <v>1</v>
      </c>
      <c r="J34" s="4">
        <v>1</v>
      </c>
      <c r="K34" s="4">
        <v>1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1</v>
      </c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3</v>
      </c>
      <c r="H35" s="4">
        <v>1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1</v>
      </c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1</v>
      </c>
      <c r="H38" s="4">
        <v>1</v>
      </c>
      <c r="I38" s="4">
        <v>1</v>
      </c>
      <c r="J38" s="4">
        <v>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1</v>
      </c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3</v>
      </c>
      <c r="H40" s="4">
        <v>1</v>
      </c>
      <c r="I40" s="4">
        <v>1</v>
      </c>
      <c r="J40" s="4">
        <v>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1</v>
      </c>
      <c r="I45" s="4">
        <v>3</v>
      </c>
      <c r="J45" s="4">
        <v>1</v>
      </c>
      <c r="K45" s="4">
        <v>1</v>
      </c>
      <c r="L45" s="4">
        <v>1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4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1</v>
      </c>
      <c r="D48" s="114">
        <f t="shared" si="0"/>
        <v>0</v>
      </c>
      <c r="E48" s="114">
        <v>0.5</v>
      </c>
      <c r="F48" s="114">
        <f t="shared" si="1"/>
        <v>0</v>
      </c>
      <c r="G48" s="114">
        <f t="shared" si="2"/>
        <v>0.5</v>
      </c>
      <c r="H48" s="4">
        <v>1</v>
      </c>
      <c r="I48" s="4">
        <v>3</v>
      </c>
      <c r="J48" s="4">
        <v>1</v>
      </c>
      <c r="K48" s="4">
        <v>1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1</v>
      </c>
      <c r="D50" s="114">
        <f t="shared" si="0"/>
        <v>0</v>
      </c>
      <c r="E50" s="114">
        <v>2</v>
      </c>
      <c r="F50" s="114">
        <f t="shared" si="1"/>
        <v>0</v>
      </c>
      <c r="G50" s="114">
        <f t="shared" si="2"/>
        <v>2</v>
      </c>
      <c r="H50" s="4">
        <v>4</v>
      </c>
      <c r="I50" s="4">
        <v>4</v>
      </c>
      <c r="J50" s="4">
        <v>1</v>
      </c>
      <c r="K50" s="4">
        <v>1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1</v>
      </c>
      <c r="D51" s="114">
        <f t="shared" si="0"/>
        <v>0</v>
      </c>
      <c r="E51" s="114">
        <v>3</v>
      </c>
      <c r="F51" s="114">
        <f t="shared" si="1"/>
        <v>0</v>
      </c>
      <c r="G51" s="114">
        <f t="shared" si="2"/>
        <v>3</v>
      </c>
      <c r="H51" s="4">
        <v>1</v>
      </c>
      <c r="I51" s="4">
        <v>1</v>
      </c>
      <c r="J51" s="4">
        <v>2</v>
      </c>
      <c r="K51" s="4">
        <v>1</v>
      </c>
      <c r="L51" s="4">
        <v>1</v>
      </c>
      <c r="M51" s="4">
        <v>1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D2:E2"/>
    <mergeCell ref="F2:G2"/>
    <mergeCell ref="AE29:AZ29"/>
    <mergeCell ref="A2:C2"/>
    <mergeCell ref="A3:C3"/>
    <mergeCell ref="B4:C4"/>
    <mergeCell ref="B10:C10"/>
    <mergeCell ref="H10:AC10"/>
    <mergeCell ref="H1:AC3"/>
    <mergeCell ref="AE1:AZ3"/>
    <mergeCell ref="A1:C1"/>
    <mergeCell ref="AE26:AZ27"/>
    <mergeCell ref="AE28:AZ28"/>
    <mergeCell ref="A26:C26"/>
    <mergeCell ref="B16:C16"/>
    <mergeCell ref="H16:AC16"/>
    <mergeCell ref="H19:AC20"/>
    <mergeCell ref="A20:C20"/>
    <mergeCell ref="B27:C27"/>
    <mergeCell ref="H27:AC27"/>
    <mergeCell ref="B29:C29"/>
    <mergeCell ref="H29:AC29"/>
    <mergeCell ref="H32:AC32"/>
    <mergeCell ref="A43:C43"/>
    <mergeCell ref="B37:C37"/>
    <mergeCell ref="H37:AC37"/>
    <mergeCell ref="B39:C39"/>
    <mergeCell ref="H39:AC39"/>
  </mergeCells>
  <conditionalFormatting sqref="C36:C1048576 J28 J10:J12 J14:J15 J18:J19 J21 J5:J7 C2:C34">
    <cfRule type="cellIs" dxfId="674" priority="2768" operator="equal">
      <formula>1</formula>
    </cfRule>
  </conditionalFormatting>
  <conditionalFormatting sqref="J33:J1048576 J4:J29 C2:C1048576">
    <cfRule type="cellIs" dxfId="673" priority="2763" operator="equal">
      <formula>3</formula>
    </cfRule>
    <cfRule type="cellIs" dxfId="672" priority="2764" operator="equal">
      <formula>4</formula>
    </cfRule>
    <cfRule type="cellIs" dxfId="671" priority="2765" operator="equal">
      <formula>2</formula>
    </cfRule>
    <cfRule type="cellIs" dxfId="670" priority="2766" operator="equal">
      <formula>1</formula>
    </cfRule>
  </conditionalFormatting>
  <conditionalFormatting sqref="C28:C31 J28 C17:C18 C12:C15 C20:C22 J10:J12 J14:J15 J18:J19 J21 J5:J7 C5:C8 C24">
    <cfRule type="cellIs" dxfId="669" priority="2659" operator="equal">
      <formula>2</formula>
    </cfRule>
  </conditionalFormatting>
  <conditionalFormatting sqref="C28:C31 J28 C17:C18 C12:C15 C20:C22 J10:J12 J14:J15 J18:J19 J21 J5:J7 C5:C8 C24">
    <cfRule type="cellIs" dxfId="668" priority="2658" operator="equal">
      <formula>3</formula>
    </cfRule>
  </conditionalFormatting>
  <conditionalFormatting sqref="C28:C31 J28 C17:C18 C12:C15 C20:C22 J10:J12 J14:J15 J18:J19 J21 J5:J7 C5:C8 C24">
    <cfRule type="cellIs" dxfId="667" priority="2657" operator="equal">
      <formula>4</formula>
    </cfRule>
  </conditionalFormatting>
  <conditionalFormatting sqref="AD41:AD44 C41:C51 AD34:AD38 AD26:AD31 H27:AC45 H11:AD13 H15:AD15 H17:AD17 H19:AD24 H11:AC15 H5:AD9 H17:AC18 J9:J28 C5:C39">
    <cfRule type="cellIs" dxfId="666" priority="2653" operator="equal">
      <formula>4</formula>
    </cfRule>
    <cfRule type="cellIs" dxfId="665" priority="2654" operator="equal">
      <formula>3</formula>
    </cfRule>
    <cfRule type="cellIs" dxfId="664" priority="2655" operator="equal">
      <formula>2</formula>
    </cfRule>
    <cfRule type="cellIs" dxfId="663" priority="2656" operator="equal">
      <formula>1</formula>
    </cfRule>
  </conditionalFormatting>
  <conditionalFormatting sqref="H47:AC48 AD46:AD47">
    <cfRule type="cellIs" dxfId="662" priority="45" operator="equal">
      <formula>4</formula>
    </cfRule>
    <cfRule type="cellIs" dxfId="661" priority="46" operator="equal">
      <formula>3</formula>
    </cfRule>
    <cfRule type="cellIs" dxfId="660" priority="47" operator="equal">
      <formula>2</formula>
    </cfRule>
    <cfRule type="cellIs" dxfId="65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658" priority="37" operator="equal">
      <formula>4</formula>
    </cfRule>
    <cfRule type="cellIs" dxfId="657" priority="38" operator="equal">
      <formula>4</formula>
    </cfRule>
    <cfRule type="cellIs" dxfId="656" priority="39" operator="equal">
      <formula>3</formula>
    </cfRule>
    <cfRule type="cellIs" dxfId="655" priority="40" operator="equal">
      <formula>2</formula>
    </cfRule>
    <cfRule type="cellIs" dxfId="654" priority="41" operator="equal">
      <formula>2</formula>
    </cfRule>
    <cfRule type="cellIs" dxfId="653" priority="42" operator="equal">
      <formula>2</formula>
    </cfRule>
    <cfRule type="cellIs" dxfId="652" priority="43" operator="equal">
      <formula>2</formula>
    </cfRule>
    <cfRule type="cellIs" dxfId="651" priority="44" operator="equal">
      <formula>1</formula>
    </cfRule>
  </conditionalFormatting>
  <conditionalFormatting sqref="C13">
    <cfRule type="cellIs" dxfId="65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64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648" priority="34" operator="equal">
      <formula>4</formula>
    </cfRule>
  </conditionalFormatting>
  <conditionalFormatting sqref="H50:AC51 H45:AC48 C44:C54 C42">
    <cfRule type="cellIs" dxfId="647" priority="30" operator="equal">
      <formula>4</formula>
    </cfRule>
    <cfRule type="cellIs" dxfId="646" priority="31" operator="equal">
      <formula>3</formula>
    </cfRule>
    <cfRule type="cellIs" dxfId="645" priority="32" operator="equal">
      <formula>2</formula>
    </cfRule>
    <cfRule type="cellIs" dxfId="644" priority="33" operator="equal">
      <formula>1</formula>
    </cfRule>
  </conditionalFormatting>
  <conditionalFormatting sqref="H50:AC51 C45:C51 H45:AC48">
    <cfRule type="cellIs" dxfId="643" priority="22" operator="equal">
      <formula>4</formula>
    </cfRule>
    <cfRule type="cellIs" dxfId="642" priority="23" operator="equal">
      <formula>4</formula>
    </cfRule>
    <cfRule type="cellIs" dxfId="641" priority="24" operator="equal">
      <formula>3</formula>
    </cfRule>
    <cfRule type="cellIs" dxfId="640" priority="25" operator="equal">
      <formula>2</formula>
    </cfRule>
    <cfRule type="cellIs" dxfId="639" priority="26" operator="equal">
      <formula>2</formula>
    </cfRule>
    <cfRule type="cellIs" dxfId="638" priority="27" operator="equal">
      <formula>2</formula>
    </cfRule>
    <cfRule type="cellIs" dxfId="637" priority="28" operator="equal">
      <formula>2</formula>
    </cfRule>
    <cfRule type="cellIs" dxfId="636" priority="29" operator="equal">
      <formula>1</formula>
    </cfRule>
  </conditionalFormatting>
  <conditionalFormatting sqref="B49:C49 C50:C51 H50:AC51 C45:C48 H45:AC48">
    <cfRule type="cellIs" dxfId="635" priority="20" operator="equal">
      <formula>2</formula>
    </cfRule>
  </conditionalFormatting>
  <conditionalFormatting sqref="C50:C51 H50:AC51 C45:C48 H45:AC48">
    <cfRule type="cellIs" dxfId="634" priority="19" operator="equal">
      <formula>4</formula>
    </cfRule>
  </conditionalFormatting>
  <conditionalFormatting sqref="C45:C48 C50:C51 C40:C41 C38 C33:C36 C30:C31 C28 C11:C15 C21:C24 C5:C9 C17:C18">
    <cfRule type="cellIs" dxfId="633" priority="15" operator="equal">
      <formula>4</formula>
    </cfRule>
    <cfRule type="cellIs" dxfId="632" priority="16" operator="equal">
      <formula>3</formula>
    </cfRule>
    <cfRule type="cellIs" dxfId="631" priority="17" operator="equal">
      <formula>2</formula>
    </cfRule>
    <cfRule type="cellIs" dxfId="630" priority="18" operator="equal">
      <formula>1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Classe!A18</f>
        <v>Elève 18</v>
      </c>
      <c r="B1" s="130"/>
      <c r="C1" s="130"/>
      <c r="D1" s="59">
        <f>ROUNDUP((SUM(D5:D51))/B55,0)</f>
        <v>89</v>
      </c>
      <c r="E1" s="109" t="s">
        <v>3</v>
      </c>
      <c r="F1" s="110">
        <f>ROUNDUP((SUM(F5:F51))/B58,0)</f>
        <v>84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3</v>
      </c>
      <c r="I5" s="41">
        <v>2</v>
      </c>
      <c r="J5" s="41">
        <v>4</v>
      </c>
      <c r="K5" s="41">
        <v>4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2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81</v>
      </c>
      <c r="AG6" s="45">
        <v>80</v>
      </c>
      <c r="AH6" s="45">
        <v>89</v>
      </c>
      <c r="AI6" s="45">
        <v>77</v>
      </c>
      <c r="AJ6" s="45">
        <v>87</v>
      </c>
      <c r="AK6" s="45">
        <v>84</v>
      </c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4</v>
      </c>
      <c r="I12" s="4">
        <v>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4</v>
      </c>
      <c r="D15" s="114">
        <f t="shared" si="0"/>
        <v>100</v>
      </c>
      <c r="E15" s="114">
        <v>0.5</v>
      </c>
      <c r="F15" s="114">
        <f t="shared" si="1"/>
        <v>50</v>
      </c>
      <c r="G15" s="114">
        <f t="shared" si="2"/>
        <v>0.5</v>
      </c>
      <c r="H15" s="4">
        <v>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1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1</v>
      </c>
      <c r="I23" s="57">
        <v>1</v>
      </c>
      <c r="J23" s="57">
        <v>4</v>
      </c>
      <c r="K23" s="57">
        <v>4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3</v>
      </c>
      <c r="I24" s="57">
        <v>3</v>
      </c>
      <c r="J24" s="57">
        <v>3</v>
      </c>
      <c r="K24" s="57">
        <v>2</v>
      </c>
      <c r="L24" s="57">
        <v>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99</v>
      </c>
      <c r="L25" s="94" t="s">
        <v>99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2</v>
      </c>
      <c r="D30" s="114">
        <f t="shared" si="0"/>
        <v>30</v>
      </c>
      <c r="E30" s="114">
        <v>0.5</v>
      </c>
      <c r="F30" s="114">
        <f t="shared" si="1"/>
        <v>15</v>
      </c>
      <c r="G30" s="114">
        <f t="shared" si="2"/>
        <v>0.5</v>
      </c>
      <c r="H30" s="4">
        <v>2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2</v>
      </c>
      <c r="D33" s="114">
        <f t="shared" si="0"/>
        <v>30</v>
      </c>
      <c r="E33" s="114">
        <v>3</v>
      </c>
      <c r="F33" s="114">
        <f t="shared" si="1"/>
        <v>90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2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1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1</v>
      </c>
      <c r="I38" s="4">
        <v>4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2</v>
      </c>
      <c r="I40" s="4">
        <v>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4</v>
      </c>
      <c r="I45" s="4">
        <v>4</v>
      </c>
      <c r="J45" s="4">
        <v>1</v>
      </c>
      <c r="K45" s="4">
        <v>3</v>
      </c>
      <c r="L45" s="4">
        <v>4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3</v>
      </c>
      <c r="D46" s="114">
        <f t="shared" si="0"/>
        <v>70</v>
      </c>
      <c r="E46" s="114">
        <v>2</v>
      </c>
      <c r="F46" s="114">
        <f t="shared" si="1"/>
        <v>140</v>
      </c>
      <c r="G46" s="114">
        <f t="shared" si="2"/>
        <v>2</v>
      </c>
      <c r="H46" s="4">
        <v>4</v>
      </c>
      <c r="I46" s="4">
        <v>2</v>
      </c>
      <c r="J46" s="4">
        <v>2</v>
      </c>
      <c r="K46" s="4">
        <v>3</v>
      </c>
      <c r="L46" s="4">
        <v>3</v>
      </c>
      <c r="M46" s="4">
        <v>4</v>
      </c>
      <c r="N46" s="4">
        <v>4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2</v>
      </c>
      <c r="D51" s="114">
        <f t="shared" si="0"/>
        <v>30</v>
      </c>
      <c r="E51" s="114">
        <v>3</v>
      </c>
      <c r="F51" s="114">
        <f t="shared" si="1"/>
        <v>90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4</v>
      </c>
      <c r="L51" s="4">
        <v>2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 t="s">
        <v>95</v>
      </c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629" priority="6448" operator="equal">
      <formula>1</formula>
    </cfRule>
  </conditionalFormatting>
  <conditionalFormatting sqref="J33:J1048576 J4:J29 C2:C1048576">
    <cfRule type="cellIs" dxfId="628" priority="6443" operator="equal">
      <formula>3</formula>
    </cfRule>
    <cfRule type="cellIs" dxfId="627" priority="6444" operator="equal">
      <formula>4</formula>
    </cfRule>
    <cfRule type="cellIs" dxfId="626" priority="6445" operator="equal">
      <formula>2</formula>
    </cfRule>
    <cfRule type="cellIs" dxfId="625" priority="6446" operator="equal">
      <formula>1</formula>
    </cfRule>
  </conditionalFormatting>
  <conditionalFormatting sqref="C28:C31 J28 C17:C18 C12:C15 C20:C22 J10:J12 J14:J15 J18:J19 J21 J5:J7 C5:C8 C24">
    <cfRule type="cellIs" dxfId="624" priority="6333" operator="equal">
      <formula>2</formula>
    </cfRule>
  </conditionalFormatting>
  <conditionalFormatting sqref="C28:C31 J28 C17:C18 C12:C15 C20:C22 J10:J12 J14:J15 J18:J19 J21 J5:J7 C5:C8 C24">
    <cfRule type="cellIs" dxfId="623" priority="6332" operator="equal">
      <formula>3</formula>
    </cfRule>
  </conditionalFormatting>
  <conditionalFormatting sqref="C28:C31 J28 C17:C18 C12:C15 C20:C22 J10:J12 J14:J15 J18:J19 J21 J5:J7 C5:C8 C24">
    <cfRule type="cellIs" dxfId="622" priority="6331" operator="equal">
      <formula>4</formula>
    </cfRule>
  </conditionalFormatting>
  <conditionalFormatting sqref="AD41:AD44 C41:C51 AD34:AD38 AD26:AD31 H27:AC45 H11:AD13 H15:AD15 H17:AD17 H19:AD24 H11:AC15 H5:AD9 H17:AC18 J9:J29 C5:C39">
    <cfRule type="cellIs" dxfId="621" priority="6327" operator="equal">
      <formula>4</formula>
    </cfRule>
    <cfRule type="cellIs" dxfId="620" priority="6328" operator="equal">
      <formula>3</formula>
    </cfRule>
    <cfRule type="cellIs" dxfId="619" priority="6329" operator="equal">
      <formula>2</formula>
    </cfRule>
    <cfRule type="cellIs" dxfId="618" priority="6330" operator="equal">
      <formula>1</formula>
    </cfRule>
  </conditionalFormatting>
  <conditionalFormatting sqref="H47:AC48 AD46:AD47">
    <cfRule type="cellIs" dxfId="617" priority="45" operator="equal">
      <formula>4</formula>
    </cfRule>
    <cfRule type="cellIs" dxfId="616" priority="46" operator="equal">
      <formula>3</formula>
    </cfRule>
    <cfRule type="cellIs" dxfId="615" priority="47" operator="equal">
      <formula>2</formula>
    </cfRule>
    <cfRule type="cellIs" dxfId="61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613" priority="37" operator="equal">
      <formula>4</formula>
    </cfRule>
    <cfRule type="cellIs" dxfId="612" priority="38" operator="equal">
      <formula>4</formula>
    </cfRule>
    <cfRule type="cellIs" dxfId="611" priority="39" operator="equal">
      <formula>3</formula>
    </cfRule>
    <cfRule type="cellIs" dxfId="610" priority="40" operator="equal">
      <formula>2</formula>
    </cfRule>
    <cfRule type="cellIs" dxfId="609" priority="41" operator="equal">
      <formula>2</formula>
    </cfRule>
    <cfRule type="cellIs" dxfId="608" priority="42" operator="equal">
      <formula>2</formula>
    </cfRule>
    <cfRule type="cellIs" dxfId="607" priority="43" operator="equal">
      <formula>2</formula>
    </cfRule>
    <cfRule type="cellIs" dxfId="606" priority="44" operator="equal">
      <formula>1</formula>
    </cfRule>
  </conditionalFormatting>
  <conditionalFormatting sqref="C13">
    <cfRule type="cellIs" dxfId="60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60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603" priority="34" operator="equal">
      <formula>4</formula>
    </cfRule>
  </conditionalFormatting>
  <conditionalFormatting sqref="H50:AC51 H45:AC48 C44:C54 C42">
    <cfRule type="cellIs" dxfId="602" priority="30" operator="equal">
      <formula>4</formula>
    </cfRule>
    <cfRule type="cellIs" dxfId="601" priority="31" operator="equal">
      <formula>3</formula>
    </cfRule>
    <cfRule type="cellIs" dxfId="600" priority="32" operator="equal">
      <formula>2</formula>
    </cfRule>
    <cfRule type="cellIs" dxfId="599" priority="33" operator="equal">
      <formula>1</formula>
    </cfRule>
  </conditionalFormatting>
  <conditionalFormatting sqref="H50:AC51 C45:C51 H45:AC48">
    <cfRule type="cellIs" dxfId="598" priority="22" operator="equal">
      <formula>4</formula>
    </cfRule>
    <cfRule type="cellIs" dxfId="597" priority="23" operator="equal">
      <formula>4</formula>
    </cfRule>
    <cfRule type="cellIs" dxfId="596" priority="24" operator="equal">
      <formula>3</formula>
    </cfRule>
    <cfRule type="cellIs" dxfId="595" priority="25" operator="equal">
      <formula>2</formula>
    </cfRule>
    <cfRule type="cellIs" dxfId="594" priority="26" operator="equal">
      <formula>2</formula>
    </cfRule>
    <cfRule type="cellIs" dxfId="593" priority="27" operator="equal">
      <formula>2</formula>
    </cfRule>
    <cfRule type="cellIs" dxfId="592" priority="28" operator="equal">
      <formula>2</formula>
    </cfRule>
    <cfRule type="cellIs" dxfId="591" priority="29" operator="equal">
      <formula>1</formula>
    </cfRule>
  </conditionalFormatting>
  <conditionalFormatting sqref="B49:C49 C50:C51 H50:AC51 C45:C48 H45:AC48">
    <cfRule type="cellIs" dxfId="590" priority="20" operator="equal">
      <formula>2</formula>
    </cfRule>
  </conditionalFormatting>
  <conditionalFormatting sqref="C50:C51 H50:AC51 C45:C48 H45:AC48">
    <cfRule type="cellIs" dxfId="589" priority="19" operator="equal">
      <formula>4</formula>
    </cfRule>
  </conditionalFormatting>
  <conditionalFormatting sqref="C45:C48 C50:C51 C40:C41 C38 C33:C36 C30:C31 C28 C11:C15 C21:C24 C5:C9 C17:C18">
    <cfRule type="cellIs" dxfId="588" priority="15" operator="equal">
      <formula>4</formula>
    </cfRule>
    <cfRule type="cellIs" dxfId="587" priority="16" operator="equal">
      <formula>3</formula>
    </cfRule>
    <cfRule type="cellIs" dxfId="586" priority="17" operator="equal">
      <formula>2</formula>
    </cfRule>
    <cfRule type="cellIs" dxfId="585" priority="18" operator="equal">
      <formula>1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24.75" customHeight="1">
      <c r="A1" s="129" t="str">
        <f>Classe!A1</f>
        <v>Elève 1</v>
      </c>
      <c r="B1" s="130"/>
      <c r="C1" s="130"/>
      <c r="D1" s="58">
        <f>ROUNDUP((SUM(D5:D51))/B55,0)</f>
        <v>79</v>
      </c>
      <c r="E1" s="109" t="s">
        <v>3</v>
      </c>
      <c r="F1" s="110">
        <f>ROUNDUP((SUM(F5:F51))/B58,0)</f>
        <v>76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42"/>
      <c r="B2" s="143"/>
      <c r="C2" s="143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44" t="s">
        <v>9</v>
      </c>
      <c r="B3" s="145"/>
      <c r="C3" s="146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64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3</v>
      </c>
      <c r="I5" s="41">
        <v>2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64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90</v>
      </c>
      <c r="AG6" s="45">
        <v>82</v>
      </c>
      <c r="AH6" s="45">
        <v>89</v>
      </c>
      <c r="AI6" s="45">
        <v>66</v>
      </c>
      <c r="AJ6" s="45">
        <v>53</v>
      </c>
      <c r="AK6" s="45">
        <v>78</v>
      </c>
      <c r="AL6" s="45">
        <v>76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64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2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64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78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3</v>
      </c>
      <c r="D12" s="114">
        <f t="shared" si="0"/>
        <v>70</v>
      </c>
      <c r="E12" s="114">
        <v>2</v>
      </c>
      <c r="F12" s="114">
        <f t="shared" si="1"/>
        <v>140</v>
      </c>
      <c r="G12" s="114">
        <f t="shared" si="2"/>
        <v>2</v>
      </c>
      <c r="H12" s="4">
        <v>2</v>
      </c>
      <c r="I12" s="4">
        <v>4</v>
      </c>
      <c r="J12" s="4">
        <v>3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2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64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3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13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4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3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2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26" t="s">
        <v>96</v>
      </c>
      <c r="B25" s="25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98</v>
      </c>
      <c r="I25" s="94" t="s">
        <v>99</v>
      </c>
      <c r="J25" s="94" t="s">
        <v>98</v>
      </c>
      <c r="K25" s="94" t="s">
        <v>98</v>
      </c>
      <c r="L25" s="94" t="s">
        <v>98</v>
      </c>
      <c r="M25" s="94" t="s">
        <v>99</v>
      </c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64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1</v>
      </c>
      <c r="J34" s="4">
        <v>1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2</v>
      </c>
      <c r="D35" s="114">
        <f t="shared" si="0"/>
        <v>30</v>
      </c>
      <c r="E35" s="114">
        <v>3</v>
      </c>
      <c r="F35" s="114">
        <f t="shared" si="1"/>
        <v>90</v>
      </c>
      <c r="G35" s="114">
        <f t="shared" si="2"/>
        <v>3</v>
      </c>
      <c r="H35" s="4">
        <v>2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64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34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34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64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2</v>
      </c>
      <c r="I40" s="4">
        <v>3</v>
      </c>
      <c r="J40" s="4">
        <v>2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81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34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34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19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1</v>
      </c>
      <c r="I45" s="4">
        <v>4</v>
      </c>
      <c r="J45" s="4">
        <v>1</v>
      </c>
      <c r="K45" s="4">
        <v>1</v>
      </c>
      <c r="L45" s="4">
        <v>1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13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19" t="s">
        <v>19</v>
      </c>
      <c r="B46" s="16" t="s">
        <v>121</v>
      </c>
      <c r="C46" s="20">
        <v>2</v>
      </c>
      <c r="D46" s="114">
        <f t="shared" si="0"/>
        <v>30</v>
      </c>
      <c r="E46" s="114">
        <v>2</v>
      </c>
      <c r="F46" s="114">
        <f t="shared" si="1"/>
        <v>60</v>
      </c>
      <c r="G46" s="114">
        <f t="shared" si="2"/>
        <v>2</v>
      </c>
      <c r="H46" s="4">
        <v>4</v>
      </c>
      <c r="I46" s="4">
        <v>3</v>
      </c>
      <c r="J46" s="4">
        <v>3</v>
      </c>
      <c r="K46" s="4">
        <v>3</v>
      </c>
      <c r="L46" s="4">
        <v>3</v>
      </c>
      <c r="M46" s="4">
        <v>2</v>
      </c>
      <c r="N46" s="4">
        <v>2</v>
      </c>
      <c r="O46" s="4">
        <v>3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64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64" t="s">
        <v>21</v>
      </c>
      <c r="B48" s="7" t="s">
        <v>91</v>
      </c>
      <c r="C48" s="20">
        <v>1</v>
      </c>
      <c r="D48" s="114">
        <f t="shared" si="0"/>
        <v>0</v>
      </c>
      <c r="E48" s="114">
        <v>0.5</v>
      </c>
      <c r="F48" s="114">
        <f t="shared" si="1"/>
        <v>0</v>
      </c>
      <c r="G48" s="114">
        <f t="shared" si="2"/>
        <v>0.5</v>
      </c>
      <c r="H48" s="4">
        <v>4</v>
      </c>
      <c r="I48" s="4">
        <v>4</v>
      </c>
      <c r="J48" s="4">
        <v>2</v>
      </c>
      <c r="K48" s="4">
        <v>4</v>
      </c>
      <c r="L48" s="4">
        <v>1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3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3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13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64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2</v>
      </c>
      <c r="K50" s="4">
        <v>2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13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3</v>
      </c>
      <c r="D51" s="114">
        <f t="shared" si="0"/>
        <v>70</v>
      </c>
      <c r="E51" s="114">
        <v>3</v>
      </c>
      <c r="F51" s="114">
        <f t="shared" si="1"/>
        <v>210</v>
      </c>
      <c r="G51" s="114">
        <f t="shared" si="2"/>
        <v>3</v>
      </c>
      <c r="H51" s="4">
        <v>4</v>
      </c>
      <c r="I51" s="4">
        <v>2</v>
      </c>
      <c r="J51" s="4">
        <v>4</v>
      </c>
      <c r="K51" s="4">
        <v>2</v>
      </c>
      <c r="L51" s="4">
        <v>1</v>
      </c>
      <c r="M51" s="4">
        <v>4</v>
      </c>
      <c r="N51" s="4">
        <v>3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65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A255" s="31"/>
      <c r="B255" s="12"/>
      <c r="C255" s="31"/>
      <c r="D255" s="31"/>
      <c r="E255" s="31"/>
      <c r="F255" s="31"/>
      <c r="G255" s="31"/>
      <c r="H255" s="12"/>
      <c r="I255" s="31"/>
      <c r="J255" s="12"/>
      <c r="K255" s="3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</row>
    <row r="256" spans="1:65">
      <c r="A256" s="31"/>
      <c r="B256" s="12"/>
      <c r="C256" s="31"/>
      <c r="D256" s="31"/>
      <c r="E256" s="31"/>
      <c r="F256" s="31"/>
      <c r="G256" s="31"/>
      <c r="H256" s="12"/>
      <c r="I256" s="31"/>
      <c r="J256" s="12"/>
      <c r="K256" s="3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</row>
    <row r="257" spans="1:65">
      <c r="A257" s="31"/>
      <c r="B257" s="12"/>
      <c r="C257" s="31"/>
      <c r="D257" s="31"/>
      <c r="E257" s="31"/>
      <c r="F257" s="31"/>
      <c r="G257" s="31"/>
      <c r="H257" s="12"/>
      <c r="I257" s="31"/>
      <c r="J257" s="12"/>
      <c r="K257" s="3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</row>
  </sheetData>
  <mergeCells count="28">
    <mergeCell ref="F2:G2"/>
    <mergeCell ref="A43:C43"/>
    <mergeCell ref="AE29:AZ29"/>
    <mergeCell ref="A26:C26"/>
    <mergeCell ref="B27:C27"/>
    <mergeCell ref="B37:C37"/>
    <mergeCell ref="B39:C39"/>
    <mergeCell ref="B29:C29"/>
    <mergeCell ref="H29:AC29"/>
    <mergeCell ref="H32:AC32"/>
    <mergeCell ref="H37:AC37"/>
    <mergeCell ref="H39:AC39"/>
    <mergeCell ref="A1:C1"/>
    <mergeCell ref="AE26:AZ27"/>
    <mergeCell ref="AE28:AZ28"/>
    <mergeCell ref="H10:AC10"/>
    <mergeCell ref="H16:AC16"/>
    <mergeCell ref="H19:AC20"/>
    <mergeCell ref="H1:AC3"/>
    <mergeCell ref="AE1:AZ3"/>
    <mergeCell ref="A2:C2"/>
    <mergeCell ref="A20:C20"/>
    <mergeCell ref="A3:C3"/>
    <mergeCell ref="B4:C4"/>
    <mergeCell ref="B10:C10"/>
    <mergeCell ref="H27:AC27"/>
    <mergeCell ref="B16:C16"/>
    <mergeCell ref="D2:E2"/>
  </mergeCells>
  <conditionalFormatting sqref="H50:AC51 AD49:AD50 AD44:AD47 H45:AC48 C44:C54 C42 AD33:AD36 C30:C38 AD26:AD31 C28 H27:AC41 H21:AD24 C11:C13 C15 H11:AD13 H15:AD15 H14:AC14 C5:C9 H5:AD9 C17:C25 H17:AD18">
    <cfRule type="cellIs" dxfId="1368" priority="212" operator="equal">
      <formula>4</formula>
    </cfRule>
    <cfRule type="cellIs" dxfId="1367" priority="213" operator="equal">
      <formula>3</formula>
    </cfRule>
    <cfRule type="cellIs" dxfId="1366" priority="214" operator="equal">
      <formula>2</formula>
    </cfRule>
    <cfRule type="cellIs" dxfId="1365" priority="215" operator="equal">
      <formula>1</formula>
    </cfRule>
  </conditionalFormatting>
  <conditionalFormatting sqref="AD49:AD50 H50:AC51 C45:C51 AD44:AD47 H45:AC48 AD33:AD36 C30:C38 AD26:AD31 C28 H27:AC41 H21:AD24 C11:C13 C15 H11:AD13 H15:AD15 C21:C24 H14:AC14 C5:C9 H5:AD9 C17:C18 H17:AD18">
    <cfRule type="cellIs" dxfId="1364" priority="196" operator="equal">
      <formula>4</formula>
    </cfRule>
    <cfRule type="cellIs" dxfId="1363" priority="197" operator="equal">
      <formula>4</formula>
    </cfRule>
    <cfRule type="cellIs" dxfId="1362" priority="198" operator="equal">
      <formula>3</formula>
    </cfRule>
    <cfRule type="cellIs" dxfId="1361" priority="199" operator="equal">
      <formula>2</formula>
    </cfRule>
    <cfRule type="cellIs" dxfId="1360" priority="200" operator="equal">
      <formula>2</formula>
    </cfRule>
    <cfRule type="cellIs" dxfId="1359" priority="201" operator="equal">
      <formula>2</formula>
    </cfRule>
    <cfRule type="cellIs" dxfId="1358" priority="202" operator="equal">
      <formula>2</formula>
    </cfRule>
    <cfRule type="cellIs" dxfId="1357" priority="203" operator="equal">
      <formula>1</formula>
    </cfRule>
  </conditionalFormatting>
  <conditionalFormatting sqref="C13">
    <cfRule type="cellIs" dxfId="1356" priority="147" operator="equal">
      <formula>2</formula>
    </cfRule>
  </conditionalFormatting>
  <conditionalFormatting sqref="B49:C49 C50:C51 AD49:AD50 H50:AC51 C45:C48 AD44:AD47 H45:AC48 AD33:AD36 C30:C38 AD26:AD31 C28 H27:AC41 H21:AD24 C11:C13 C15 H11:AD13 H15:AD15 C21:C24 H14:AC14 C5:C9 H5:AD9 C17:C18 H17:AD18">
    <cfRule type="cellIs" dxfId="1355" priority="146" operator="equal">
      <formula>2</formula>
    </cfRule>
  </conditionalFormatting>
  <conditionalFormatting sqref="C50:C51 AD49:AD50 H50:AC51 C45:C48 AD44:AD47 H45:AC48 AD33:AD36 C30:C38 AD26:AD31 C28 H27:AC41 H21:AD24 C11:C13 C15 H11:AD13 H15:AD15 C21:C24 H14:AC14 C5:C9 H5:AD9 C17:C18 H17:AD18">
    <cfRule type="cellIs" dxfId="1354" priority="145" operator="equal">
      <formula>4</formula>
    </cfRule>
  </conditionalFormatting>
  <conditionalFormatting sqref="C45:C48 C50:C51 C40:C41 C38 C33:C36 C30:C31 C28 C11:C15 C21:C24 C5:C9 C17:C18">
    <cfRule type="cellIs" dxfId="1353" priority="15" operator="equal">
      <formula>4</formula>
    </cfRule>
    <cfRule type="cellIs" dxfId="1352" priority="16" operator="equal">
      <formula>3</formula>
    </cfRule>
    <cfRule type="cellIs" dxfId="1351" priority="17" operator="equal">
      <formula>2</formula>
    </cfRule>
    <cfRule type="cellIs" dxfId="1350" priority="18" operator="equal">
      <formula>1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Classe!A19</f>
        <v>Elève 19</v>
      </c>
      <c r="B1" s="130"/>
      <c r="C1" s="130"/>
      <c r="D1" s="59">
        <f>ROUNDUP((SUM(D5:D51))/B55,0)</f>
        <v>27</v>
      </c>
      <c r="E1" s="109" t="s">
        <v>3</v>
      </c>
      <c r="F1" s="110">
        <f>ROUNDUP((SUM(F5:F51))/B58,0)</f>
        <v>17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1</v>
      </c>
      <c r="D5" s="114">
        <f>IF(C5=0,0,IF(C5=1,0,IF(C5=2,30,IF(C5=3,70,100))))</f>
        <v>0</v>
      </c>
      <c r="E5" s="114">
        <v>1</v>
      </c>
      <c r="F5" s="114">
        <f>D5*E5</f>
        <v>0</v>
      </c>
      <c r="G5" s="114">
        <f>IF(C5&gt;0,E5,0)</f>
        <v>1</v>
      </c>
      <c r="H5" s="41">
        <v>2</v>
      </c>
      <c r="I5" s="41">
        <v>2</v>
      </c>
      <c r="J5" s="41">
        <v>1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1</v>
      </c>
      <c r="D6" s="114">
        <f t="shared" ref="D6:D51" si="0">IF(C6=0,0,IF(C6=1,0,IF(C6=2,30,IF(C6=3,70,100))))</f>
        <v>0</v>
      </c>
      <c r="E6" s="114">
        <v>3</v>
      </c>
      <c r="F6" s="114">
        <f t="shared" ref="F6:F51" si="1">D6*E6</f>
        <v>0</v>
      </c>
      <c r="G6" s="114">
        <f t="shared" ref="G6:G51" si="2">IF(C6&gt;0,E6,0)</f>
        <v>3</v>
      </c>
      <c r="H6" s="4">
        <v>1</v>
      </c>
      <c r="I6" s="4">
        <v>2</v>
      </c>
      <c r="J6" s="4">
        <v>1</v>
      </c>
      <c r="K6" s="4">
        <v>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34</v>
      </c>
      <c r="AG6" s="45">
        <v>34</v>
      </c>
      <c r="AH6" s="45">
        <v>34</v>
      </c>
      <c r="AI6" s="45">
        <v>24</v>
      </c>
      <c r="AJ6" s="45">
        <v>17</v>
      </c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1</v>
      </c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1</v>
      </c>
      <c r="H7" s="4">
        <v>4</v>
      </c>
      <c r="I7" s="4">
        <v>4</v>
      </c>
      <c r="J7" s="4">
        <v>1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/>
      <c r="D8" s="114">
        <f t="shared" si="0"/>
        <v>0</v>
      </c>
      <c r="E8" s="114">
        <v>3</v>
      </c>
      <c r="F8" s="114">
        <f t="shared" si="1"/>
        <v>0</v>
      </c>
      <c r="G8" s="114">
        <f t="shared" si="2"/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2</v>
      </c>
      <c r="D12" s="114">
        <f t="shared" si="0"/>
        <v>30</v>
      </c>
      <c r="E12" s="114">
        <v>2</v>
      </c>
      <c r="F12" s="114">
        <f t="shared" si="1"/>
        <v>60</v>
      </c>
      <c r="G12" s="114">
        <f t="shared" si="2"/>
        <v>2</v>
      </c>
      <c r="H12" s="4">
        <v>2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2</v>
      </c>
      <c r="D13" s="114">
        <f t="shared" si="0"/>
        <v>30</v>
      </c>
      <c r="E13" s="114">
        <v>2</v>
      </c>
      <c r="F13" s="114">
        <f t="shared" si="1"/>
        <v>60</v>
      </c>
      <c r="G13" s="114">
        <f t="shared" si="2"/>
        <v>2</v>
      </c>
      <c r="H13" s="4">
        <v>2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/>
      <c r="D17" s="114">
        <f t="shared" si="0"/>
        <v>0</v>
      </c>
      <c r="E17" s="114">
        <v>2</v>
      </c>
      <c r="F17" s="114">
        <f t="shared" si="1"/>
        <v>0</v>
      </c>
      <c r="G17" s="114">
        <f t="shared" si="2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2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1</v>
      </c>
      <c r="D21" s="114">
        <f t="shared" si="0"/>
        <v>0</v>
      </c>
      <c r="E21" s="114">
        <v>0.5</v>
      </c>
      <c r="F21" s="114">
        <f t="shared" si="1"/>
        <v>0</v>
      </c>
      <c r="G21" s="114">
        <f t="shared" si="2"/>
        <v>0.5</v>
      </c>
      <c r="H21" s="4">
        <v>1</v>
      </c>
      <c r="I21" s="4">
        <v>1</v>
      </c>
      <c r="J21" s="4">
        <v>1</v>
      </c>
      <c r="K21" s="4">
        <v>1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1</v>
      </c>
      <c r="D23" s="114">
        <f t="shared" si="0"/>
        <v>0</v>
      </c>
      <c r="E23" s="114">
        <v>2</v>
      </c>
      <c r="F23" s="114">
        <f t="shared" si="1"/>
        <v>0</v>
      </c>
      <c r="G23" s="114">
        <f t="shared" si="2"/>
        <v>2</v>
      </c>
      <c r="H23" s="57">
        <v>1</v>
      </c>
      <c r="I23" s="57">
        <v>1</v>
      </c>
      <c r="J23" s="57">
        <v>1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3</v>
      </c>
      <c r="I24" s="57">
        <v>4</v>
      </c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98</v>
      </c>
      <c r="I25" s="94" t="s">
        <v>99</v>
      </c>
      <c r="J25" s="94" t="s">
        <v>98</v>
      </c>
      <c r="K25" s="94" t="s">
        <v>99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3</v>
      </c>
      <c r="D28" s="114">
        <f t="shared" si="0"/>
        <v>70</v>
      </c>
      <c r="E28" s="114">
        <v>1</v>
      </c>
      <c r="F28" s="114">
        <f t="shared" si="1"/>
        <v>70</v>
      </c>
      <c r="G28" s="114">
        <f t="shared" si="2"/>
        <v>1</v>
      </c>
      <c r="H28" s="4">
        <v>3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/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2</v>
      </c>
      <c r="D33" s="114">
        <f t="shared" si="0"/>
        <v>30</v>
      </c>
      <c r="E33" s="114">
        <v>3</v>
      </c>
      <c r="F33" s="114">
        <f t="shared" si="1"/>
        <v>90</v>
      </c>
      <c r="G33" s="114">
        <f t="shared" si="2"/>
        <v>3</v>
      </c>
      <c r="H33" s="4">
        <v>2</v>
      </c>
      <c r="I33" s="4">
        <v>1</v>
      </c>
      <c r="J33" s="4">
        <v>2</v>
      </c>
      <c r="K33" s="4">
        <v>2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1</v>
      </c>
      <c r="D34" s="114">
        <f t="shared" si="0"/>
        <v>0</v>
      </c>
      <c r="E34" s="114">
        <v>3</v>
      </c>
      <c r="F34" s="114">
        <f t="shared" si="1"/>
        <v>0</v>
      </c>
      <c r="G34" s="114">
        <f t="shared" si="2"/>
        <v>3</v>
      </c>
      <c r="H34" s="4">
        <v>1</v>
      </c>
      <c r="I34" s="4">
        <v>1</v>
      </c>
      <c r="J34" s="4">
        <v>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/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1</v>
      </c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1</v>
      </c>
      <c r="H38" s="4">
        <v>1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1</v>
      </c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3</v>
      </c>
      <c r="H40" s="4">
        <v>1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1</v>
      </c>
      <c r="I45" s="4">
        <v>1</v>
      </c>
      <c r="J45" s="4">
        <v>1</v>
      </c>
      <c r="K45" s="4">
        <v>1</v>
      </c>
      <c r="L45" s="4">
        <v>1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2</v>
      </c>
      <c r="D46" s="114">
        <f t="shared" si="0"/>
        <v>30</v>
      </c>
      <c r="E46" s="114">
        <v>2</v>
      </c>
      <c r="F46" s="114">
        <f t="shared" si="1"/>
        <v>60</v>
      </c>
      <c r="G46" s="114">
        <f t="shared" si="2"/>
        <v>2</v>
      </c>
      <c r="H46" s="4">
        <v>4</v>
      </c>
      <c r="I46" s="4">
        <v>3</v>
      </c>
      <c r="J46" s="4">
        <v>3</v>
      </c>
      <c r="K46" s="4">
        <v>2</v>
      </c>
      <c r="L46" s="4">
        <v>4</v>
      </c>
      <c r="M46" s="4">
        <v>2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1</v>
      </c>
      <c r="D48" s="114">
        <f t="shared" si="0"/>
        <v>0</v>
      </c>
      <c r="E48" s="114">
        <v>0.5</v>
      </c>
      <c r="F48" s="114">
        <f t="shared" si="1"/>
        <v>0</v>
      </c>
      <c r="G48" s="114">
        <f t="shared" si="2"/>
        <v>0.5</v>
      </c>
      <c r="H48" s="4">
        <v>1</v>
      </c>
      <c r="I48" s="4">
        <v>1</v>
      </c>
      <c r="J48" s="4">
        <v>1</v>
      </c>
      <c r="K48" s="4">
        <v>1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1</v>
      </c>
      <c r="D50" s="114">
        <f t="shared" si="0"/>
        <v>0</v>
      </c>
      <c r="E50" s="114">
        <v>2</v>
      </c>
      <c r="F50" s="114">
        <f t="shared" si="1"/>
        <v>0</v>
      </c>
      <c r="G50" s="114">
        <f t="shared" si="2"/>
        <v>2</v>
      </c>
      <c r="H50" s="4">
        <v>2</v>
      </c>
      <c r="I50" s="4">
        <v>1</v>
      </c>
      <c r="J50" s="4">
        <v>1</v>
      </c>
      <c r="K50" s="4">
        <v>1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1</v>
      </c>
      <c r="D51" s="114">
        <f t="shared" si="0"/>
        <v>0</v>
      </c>
      <c r="E51" s="114">
        <v>3</v>
      </c>
      <c r="F51" s="114">
        <f t="shared" si="1"/>
        <v>0</v>
      </c>
      <c r="G51" s="114">
        <f t="shared" si="2"/>
        <v>3</v>
      </c>
      <c r="H51" s="4">
        <v>4</v>
      </c>
      <c r="I51" s="4">
        <v>1</v>
      </c>
      <c r="J51" s="4">
        <v>1</v>
      </c>
      <c r="K51" s="4">
        <v>1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22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 t="s">
        <v>95</v>
      </c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36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D2:E2"/>
    <mergeCell ref="F2:G2"/>
    <mergeCell ref="AE29:AZ29"/>
    <mergeCell ref="A2:C2"/>
    <mergeCell ref="A3:C3"/>
    <mergeCell ref="B4:C4"/>
    <mergeCell ref="B10:C10"/>
    <mergeCell ref="H10:AC10"/>
    <mergeCell ref="H1:AC3"/>
    <mergeCell ref="AE1:AZ3"/>
    <mergeCell ref="A1:C1"/>
    <mergeCell ref="AE26:AZ27"/>
    <mergeCell ref="AE28:AZ28"/>
    <mergeCell ref="A26:C26"/>
    <mergeCell ref="B16:C16"/>
    <mergeCell ref="H16:AC16"/>
    <mergeCell ref="H19:AC20"/>
    <mergeCell ref="A20:C20"/>
    <mergeCell ref="B27:C27"/>
    <mergeCell ref="H27:AC27"/>
    <mergeCell ref="B29:C29"/>
    <mergeCell ref="H29:AC29"/>
    <mergeCell ref="H32:AC32"/>
    <mergeCell ref="A43:C43"/>
    <mergeCell ref="B37:C37"/>
    <mergeCell ref="H37:AC37"/>
    <mergeCell ref="B39:C39"/>
    <mergeCell ref="H39:AC39"/>
  </mergeCells>
  <conditionalFormatting sqref="C36:C1048576 J28 J10:J12 J14:J15 J18:J19 J21 J5:J7 C2:C34">
    <cfRule type="cellIs" dxfId="584" priority="3018" operator="equal">
      <formula>1</formula>
    </cfRule>
  </conditionalFormatting>
  <conditionalFormatting sqref="J33:J1048576 J4:J29 C2:C1048576">
    <cfRule type="cellIs" dxfId="583" priority="3013" operator="equal">
      <formula>3</formula>
    </cfRule>
    <cfRule type="cellIs" dxfId="582" priority="3014" operator="equal">
      <formula>4</formula>
    </cfRule>
    <cfRule type="cellIs" dxfId="581" priority="3015" operator="equal">
      <formula>2</formula>
    </cfRule>
    <cfRule type="cellIs" dxfId="580" priority="3016" operator="equal">
      <formula>1</formula>
    </cfRule>
  </conditionalFormatting>
  <conditionalFormatting sqref="C28:C31 J28 C17:C18 C12:C15 C20:C22 J10:J12 J14:J15 J18:J19 J21 J5:J7 C5:C8 C24">
    <cfRule type="cellIs" dxfId="579" priority="2897" operator="equal">
      <formula>2</formula>
    </cfRule>
  </conditionalFormatting>
  <conditionalFormatting sqref="C28:C31 J28 C17:C18 C12:C15 C20:C22 J10:J12 J14:J15 J18:J19 J21 J5:J7 C5:C8 C24">
    <cfRule type="cellIs" dxfId="578" priority="2896" operator="equal">
      <formula>3</formula>
    </cfRule>
  </conditionalFormatting>
  <conditionalFormatting sqref="C28:C31 J28 C17:C18 C12:C15 C20:C22 J10:J12 J14:J15 J18:J19 J21 J5:J7 C5:C8 C24">
    <cfRule type="cellIs" dxfId="577" priority="2895" operator="equal">
      <formula>4</formula>
    </cfRule>
  </conditionalFormatting>
  <conditionalFormatting sqref="AD41:AD44 C41:C51 AD34:AD38 AD26:AD31 H27:AC45 H11:AD13 H15:AD15 H17:AD17 H19:AD24 H11:AC15 H5:AD9 H17:AC18 J9:J29 C5:C39">
    <cfRule type="cellIs" dxfId="576" priority="2891" operator="equal">
      <formula>4</formula>
    </cfRule>
    <cfRule type="cellIs" dxfId="575" priority="2892" operator="equal">
      <formula>3</formula>
    </cfRule>
    <cfRule type="cellIs" dxfId="574" priority="2893" operator="equal">
      <formula>2</formula>
    </cfRule>
    <cfRule type="cellIs" dxfId="573" priority="2894" operator="equal">
      <formula>1</formula>
    </cfRule>
  </conditionalFormatting>
  <conditionalFormatting sqref="H47:AC48 AD46:AD47">
    <cfRule type="cellIs" dxfId="572" priority="45" operator="equal">
      <formula>4</formula>
    </cfRule>
    <cfRule type="cellIs" dxfId="571" priority="46" operator="equal">
      <formula>3</formula>
    </cfRule>
    <cfRule type="cellIs" dxfId="570" priority="47" operator="equal">
      <formula>2</formula>
    </cfRule>
    <cfRule type="cellIs" dxfId="56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568" priority="37" operator="equal">
      <formula>4</formula>
    </cfRule>
    <cfRule type="cellIs" dxfId="567" priority="38" operator="equal">
      <formula>4</formula>
    </cfRule>
    <cfRule type="cellIs" dxfId="566" priority="39" operator="equal">
      <formula>3</formula>
    </cfRule>
    <cfRule type="cellIs" dxfId="565" priority="40" operator="equal">
      <formula>2</formula>
    </cfRule>
    <cfRule type="cellIs" dxfId="564" priority="41" operator="equal">
      <formula>2</formula>
    </cfRule>
    <cfRule type="cellIs" dxfId="563" priority="42" operator="equal">
      <formula>2</formula>
    </cfRule>
    <cfRule type="cellIs" dxfId="562" priority="43" operator="equal">
      <formula>2</formula>
    </cfRule>
    <cfRule type="cellIs" dxfId="561" priority="44" operator="equal">
      <formula>1</formula>
    </cfRule>
  </conditionalFormatting>
  <conditionalFormatting sqref="C13">
    <cfRule type="cellIs" dxfId="56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55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558" priority="34" operator="equal">
      <formula>4</formula>
    </cfRule>
  </conditionalFormatting>
  <conditionalFormatting sqref="H50:AC51 H45:AC48 C44:C54 C42">
    <cfRule type="cellIs" dxfId="557" priority="30" operator="equal">
      <formula>4</formula>
    </cfRule>
    <cfRule type="cellIs" dxfId="556" priority="31" operator="equal">
      <formula>3</formula>
    </cfRule>
    <cfRule type="cellIs" dxfId="555" priority="32" operator="equal">
      <formula>2</formula>
    </cfRule>
    <cfRule type="cellIs" dxfId="554" priority="33" operator="equal">
      <formula>1</formula>
    </cfRule>
  </conditionalFormatting>
  <conditionalFormatting sqref="H50:AC51 C45:C51 H45:AC48">
    <cfRule type="cellIs" dxfId="553" priority="22" operator="equal">
      <formula>4</formula>
    </cfRule>
    <cfRule type="cellIs" dxfId="552" priority="23" operator="equal">
      <formula>4</formula>
    </cfRule>
    <cfRule type="cellIs" dxfId="551" priority="24" operator="equal">
      <formula>3</formula>
    </cfRule>
    <cfRule type="cellIs" dxfId="550" priority="25" operator="equal">
      <formula>2</formula>
    </cfRule>
    <cfRule type="cellIs" dxfId="549" priority="26" operator="equal">
      <formula>2</formula>
    </cfRule>
    <cfRule type="cellIs" dxfId="548" priority="27" operator="equal">
      <formula>2</formula>
    </cfRule>
    <cfRule type="cellIs" dxfId="547" priority="28" operator="equal">
      <formula>2</formula>
    </cfRule>
    <cfRule type="cellIs" dxfId="546" priority="29" operator="equal">
      <formula>1</formula>
    </cfRule>
  </conditionalFormatting>
  <conditionalFormatting sqref="B49:C49 C50:C51 H50:AC51 C45:C48 H45:AC48">
    <cfRule type="cellIs" dxfId="545" priority="20" operator="equal">
      <formula>2</formula>
    </cfRule>
  </conditionalFormatting>
  <conditionalFormatting sqref="C50:C51 H50:AC51 C45:C48 H45:AC48">
    <cfRule type="cellIs" dxfId="544" priority="19" operator="equal">
      <formula>4</formula>
    </cfRule>
  </conditionalFormatting>
  <conditionalFormatting sqref="C45:C48 C50:C51 C40:C41 C38 C33:C36 C30:C31 C28 C11:C15 C21:C24 C5:C9 C17:C18">
    <cfRule type="cellIs" dxfId="543" priority="15" operator="equal">
      <formula>4</formula>
    </cfRule>
    <cfRule type="cellIs" dxfId="542" priority="16" operator="equal">
      <formula>3</formula>
    </cfRule>
    <cfRule type="cellIs" dxfId="541" priority="17" operator="equal">
      <formula>2</formula>
    </cfRule>
    <cfRule type="cellIs" dxfId="540" priority="18" operator="equal">
      <formula>1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Classe!A20</f>
        <v>Elève 20</v>
      </c>
      <c r="B1" s="130"/>
      <c r="C1" s="130"/>
      <c r="D1" s="59">
        <f>ROUNDUP((SUM(D5:D51))/B55,0)</f>
        <v>90</v>
      </c>
      <c r="E1" s="109" t="s">
        <v>3</v>
      </c>
      <c r="F1" s="110">
        <f>ROUNDUP((SUM(F5:F51))/B58,0)</f>
        <v>86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3</v>
      </c>
      <c r="D5" s="114">
        <f>IF(C5=0,0,IF(C5=1,0,IF(C5=2,30,IF(C5=3,70,100))))</f>
        <v>70</v>
      </c>
      <c r="E5" s="114">
        <v>1</v>
      </c>
      <c r="F5" s="114">
        <f>D5*E5</f>
        <v>70</v>
      </c>
      <c r="G5" s="114">
        <f>IF(C5&gt;0,E5,0)</f>
        <v>1</v>
      </c>
      <c r="H5" s="41">
        <v>3</v>
      </c>
      <c r="I5" s="41">
        <v>2</v>
      </c>
      <c r="J5" s="41">
        <v>4</v>
      </c>
      <c r="K5" s="41">
        <v>4</v>
      </c>
      <c r="L5" s="41">
        <v>3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98</v>
      </c>
      <c r="AG6" s="45">
        <v>87</v>
      </c>
      <c r="AH6" s="45">
        <v>87</v>
      </c>
      <c r="AI6" s="45">
        <v>77</v>
      </c>
      <c r="AJ6" s="45">
        <v>75</v>
      </c>
      <c r="AK6" s="45">
        <v>85</v>
      </c>
      <c r="AL6" s="45">
        <v>86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2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2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2</v>
      </c>
      <c r="I13" s="4">
        <v>2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4</v>
      </c>
      <c r="D15" s="114">
        <f t="shared" si="0"/>
        <v>100</v>
      </c>
      <c r="E15" s="114">
        <v>0.5</v>
      </c>
      <c r="F15" s="114">
        <f t="shared" si="1"/>
        <v>50</v>
      </c>
      <c r="G15" s="114">
        <f t="shared" si="2"/>
        <v>0.5</v>
      </c>
      <c r="H15" s="4">
        <v>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2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3</v>
      </c>
      <c r="D23" s="114">
        <f t="shared" si="0"/>
        <v>70</v>
      </c>
      <c r="E23" s="114">
        <v>2</v>
      </c>
      <c r="F23" s="114">
        <f t="shared" si="1"/>
        <v>140</v>
      </c>
      <c r="G23" s="114">
        <f t="shared" si="2"/>
        <v>2</v>
      </c>
      <c r="H23" s="57">
        <v>4</v>
      </c>
      <c r="I23" s="57">
        <v>3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2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98</v>
      </c>
      <c r="K25" s="94" t="s">
        <v>98</v>
      </c>
      <c r="L25" s="94" t="s">
        <v>98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2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2</v>
      </c>
      <c r="I40" s="4">
        <v>4</v>
      </c>
      <c r="J40" s="4">
        <v>2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3</v>
      </c>
      <c r="I45" s="4">
        <v>4</v>
      </c>
      <c r="J45" s="4">
        <v>4</v>
      </c>
      <c r="K45" s="4">
        <v>2</v>
      </c>
      <c r="L45" s="4">
        <v>4</v>
      </c>
      <c r="M45" s="4">
        <v>3</v>
      </c>
      <c r="N45" s="4">
        <v>4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2</v>
      </c>
      <c r="D46" s="114">
        <f t="shared" si="0"/>
        <v>30</v>
      </c>
      <c r="E46" s="114">
        <v>2</v>
      </c>
      <c r="F46" s="114">
        <f t="shared" si="1"/>
        <v>60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2</v>
      </c>
      <c r="L46" s="4">
        <v>4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2</v>
      </c>
      <c r="J48" s="4">
        <v>4</v>
      </c>
      <c r="K48" s="4">
        <v>4</v>
      </c>
      <c r="L48" s="4">
        <v>4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3</v>
      </c>
      <c r="J50" s="4">
        <v>3</v>
      </c>
      <c r="K50" s="4">
        <v>1</v>
      </c>
      <c r="L50" s="4">
        <v>4</v>
      </c>
      <c r="M50" s="4">
        <v>4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2</v>
      </c>
      <c r="D51" s="114">
        <f t="shared" si="0"/>
        <v>30</v>
      </c>
      <c r="E51" s="114">
        <v>3</v>
      </c>
      <c r="F51" s="114">
        <f t="shared" si="1"/>
        <v>90</v>
      </c>
      <c r="G51" s="114">
        <f t="shared" si="2"/>
        <v>3</v>
      </c>
      <c r="H51" s="4">
        <v>4</v>
      </c>
      <c r="I51" s="4">
        <v>4</v>
      </c>
      <c r="J51" s="4">
        <v>3</v>
      </c>
      <c r="K51" s="4">
        <v>2</v>
      </c>
      <c r="L51" s="4">
        <v>2</v>
      </c>
      <c r="M51" s="4">
        <v>3</v>
      </c>
      <c r="N51" s="4">
        <v>2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>
        <v>0</v>
      </c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 t="s">
        <v>95</v>
      </c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D2:E2"/>
    <mergeCell ref="F2:G2"/>
    <mergeCell ref="AE29:AZ29"/>
    <mergeCell ref="A2:C2"/>
    <mergeCell ref="A3:C3"/>
    <mergeCell ref="B4:C4"/>
    <mergeCell ref="B10:C10"/>
    <mergeCell ref="H10:AC10"/>
    <mergeCell ref="H1:AC3"/>
    <mergeCell ref="AE1:AZ3"/>
    <mergeCell ref="A1:C1"/>
    <mergeCell ref="AE26:AZ27"/>
    <mergeCell ref="AE28:AZ28"/>
    <mergeCell ref="A26:C26"/>
    <mergeCell ref="B16:C16"/>
    <mergeCell ref="H16:AC16"/>
    <mergeCell ref="H19:AC20"/>
    <mergeCell ref="A20:C20"/>
    <mergeCell ref="B27:C27"/>
    <mergeCell ref="H27:AC27"/>
    <mergeCell ref="B29:C29"/>
    <mergeCell ref="H29:AC29"/>
    <mergeCell ref="H32:AC32"/>
    <mergeCell ref="A43:C43"/>
    <mergeCell ref="B37:C37"/>
    <mergeCell ref="H37:AC37"/>
    <mergeCell ref="B39:C39"/>
    <mergeCell ref="H39:AC39"/>
  </mergeCells>
  <conditionalFormatting sqref="C36:C1048576 J28 J10:J12 J14:J15 J18:J19 J21 J5:J7 C2:C34">
    <cfRule type="cellIs" dxfId="539" priority="3152" operator="equal">
      <formula>1</formula>
    </cfRule>
  </conditionalFormatting>
  <conditionalFormatting sqref="J33:J1048576 J4:J29 C2:C1048576">
    <cfRule type="cellIs" dxfId="538" priority="3147" operator="equal">
      <formula>3</formula>
    </cfRule>
    <cfRule type="cellIs" dxfId="537" priority="3148" operator="equal">
      <formula>4</formula>
    </cfRule>
    <cfRule type="cellIs" dxfId="536" priority="3149" operator="equal">
      <formula>2</formula>
    </cfRule>
    <cfRule type="cellIs" dxfId="535" priority="3150" operator="equal">
      <formula>1</formula>
    </cfRule>
  </conditionalFormatting>
  <conditionalFormatting sqref="C28:C31 J28 C17:C18 C12:C15 C20:C22 J10:J12 J14:J15 J18:J19 J21 J5:J7 C5:C8 C24">
    <cfRule type="cellIs" dxfId="534" priority="3025" operator="equal">
      <formula>2</formula>
    </cfRule>
  </conditionalFormatting>
  <conditionalFormatting sqref="C28:C31 J28 C17:C18 C12:C15 C20:C22 J10:J12 J14:J15 J18:J19 J21 J5:J7 C5:C8 C24">
    <cfRule type="cellIs" dxfId="533" priority="3024" operator="equal">
      <formula>3</formula>
    </cfRule>
  </conditionalFormatting>
  <conditionalFormatting sqref="C28:C31 J28 C17:C18 C12:C15 C20:C22 J10:J12 J14:J15 J18:J19 J21 J5:J7 C5:C8 C24">
    <cfRule type="cellIs" dxfId="532" priority="3023" operator="equal">
      <formula>4</formula>
    </cfRule>
  </conditionalFormatting>
  <conditionalFormatting sqref="AD41:AD44 C41:C51 AD34:AD38 AD26:AD31 H27:AC45 H11:AD13 H15:AD15 H17:AD17 H19:AD24 H11:AC15 H5:AD9 H17:AC18 J9:J29 C5:C39">
    <cfRule type="cellIs" dxfId="531" priority="3019" operator="equal">
      <formula>4</formula>
    </cfRule>
    <cfRule type="cellIs" dxfId="530" priority="3020" operator="equal">
      <formula>3</formula>
    </cfRule>
    <cfRule type="cellIs" dxfId="529" priority="3021" operator="equal">
      <formula>2</formula>
    </cfRule>
    <cfRule type="cellIs" dxfId="528" priority="3022" operator="equal">
      <formula>1</formula>
    </cfRule>
  </conditionalFormatting>
  <conditionalFormatting sqref="H47:AC48 AD46:AD47">
    <cfRule type="cellIs" dxfId="527" priority="45" operator="equal">
      <formula>4</formula>
    </cfRule>
    <cfRule type="cellIs" dxfId="526" priority="46" operator="equal">
      <formula>3</formula>
    </cfRule>
    <cfRule type="cellIs" dxfId="525" priority="47" operator="equal">
      <formula>2</formula>
    </cfRule>
    <cfRule type="cellIs" dxfId="52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523" priority="37" operator="equal">
      <formula>4</formula>
    </cfRule>
    <cfRule type="cellIs" dxfId="522" priority="38" operator="equal">
      <formula>4</formula>
    </cfRule>
    <cfRule type="cellIs" dxfId="521" priority="39" operator="equal">
      <formula>3</formula>
    </cfRule>
    <cfRule type="cellIs" dxfId="520" priority="40" operator="equal">
      <formula>2</formula>
    </cfRule>
    <cfRule type="cellIs" dxfId="519" priority="41" operator="equal">
      <formula>2</formula>
    </cfRule>
    <cfRule type="cellIs" dxfId="518" priority="42" operator="equal">
      <formula>2</formula>
    </cfRule>
    <cfRule type="cellIs" dxfId="517" priority="43" operator="equal">
      <formula>2</formula>
    </cfRule>
    <cfRule type="cellIs" dxfId="516" priority="44" operator="equal">
      <formula>1</formula>
    </cfRule>
  </conditionalFormatting>
  <conditionalFormatting sqref="C13">
    <cfRule type="cellIs" dxfId="51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51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513" priority="34" operator="equal">
      <formula>4</formula>
    </cfRule>
  </conditionalFormatting>
  <conditionalFormatting sqref="H50:AC51 H45:AC48 C44:C54 C42">
    <cfRule type="cellIs" dxfId="512" priority="30" operator="equal">
      <formula>4</formula>
    </cfRule>
    <cfRule type="cellIs" dxfId="511" priority="31" operator="equal">
      <formula>3</formula>
    </cfRule>
    <cfRule type="cellIs" dxfId="510" priority="32" operator="equal">
      <formula>2</formula>
    </cfRule>
    <cfRule type="cellIs" dxfId="509" priority="33" operator="equal">
      <formula>1</formula>
    </cfRule>
  </conditionalFormatting>
  <conditionalFormatting sqref="H50:AC51 C45:C51 H45:AC48">
    <cfRule type="cellIs" dxfId="508" priority="22" operator="equal">
      <formula>4</formula>
    </cfRule>
    <cfRule type="cellIs" dxfId="507" priority="23" operator="equal">
      <formula>4</formula>
    </cfRule>
    <cfRule type="cellIs" dxfId="506" priority="24" operator="equal">
      <formula>3</formula>
    </cfRule>
    <cfRule type="cellIs" dxfId="505" priority="25" operator="equal">
      <formula>2</formula>
    </cfRule>
    <cfRule type="cellIs" dxfId="504" priority="26" operator="equal">
      <formula>2</formula>
    </cfRule>
    <cfRule type="cellIs" dxfId="503" priority="27" operator="equal">
      <formula>2</formula>
    </cfRule>
    <cfRule type="cellIs" dxfId="502" priority="28" operator="equal">
      <formula>2</formula>
    </cfRule>
    <cfRule type="cellIs" dxfId="501" priority="29" operator="equal">
      <formula>1</formula>
    </cfRule>
  </conditionalFormatting>
  <conditionalFormatting sqref="B49:C49 C50:C51 H50:AC51 C45:C48 H45:AC48">
    <cfRule type="cellIs" dxfId="500" priority="20" operator="equal">
      <formula>2</formula>
    </cfRule>
  </conditionalFormatting>
  <conditionalFormatting sqref="C50:C51 H50:AC51 C45:C48 H45:AC48">
    <cfRule type="cellIs" dxfId="499" priority="19" operator="equal">
      <formula>4</formula>
    </cfRule>
  </conditionalFormatting>
  <conditionalFormatting sqref="C45:C48 C50:C51 C40:C41 C38 C33:C36 C30:C31 C28 C11:C15 C21:C24 C5:C9 C17:C18">
    <cfRule type="cellIs" dxfId="498" priority="15" operator="equal">
      <formula>4</formula>
    </cfRule>
    <cfRule type="cellIs" dxfId="497" priority="16" operator="equal">
      <formula>3</formula>
    </cfRule>
    <cfRule type="cellIs" dxfId="496" priority="17" operator="equal">
      <formula>2</formula>
    </cfRule>
    <cfRule type="cellIs" dxfId="495" priority="18" operator="equal">
      <formula>1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Classe!A21</f>
        <v>Elève 21</v>
      </c>
      <c r="B1" s="130"/>
      <c r="C1" s="130"/>
      <c r="D1" s="59">
        <f>ROUNDUP((SUM(D5:D51))/B55,0)</f>
        <v>66</v>
      </c>
      <c r="E1" s="109" t="s">
        <v>3</v>
      </c>
      <c r="F1" s="110">
        <f>ROUNDUP((SUM(F5:F51))/B58,0)</f>
        <v>57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2</v>
      </c>
      <c r="I5" s="41">
        <v>3</v>
      </c>
      <c r="J5" s="41">
        <v>4</v>
      </c>
      <c r="K5" s="41">
        <v>4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2</v>
      </c>
      <c r="D6" s="114">
        <f t="shared" ref="D6:D51" si="0">IF(C6=0,0,IF(C6=1,0,IF(C6=2,30,IF(C6=3,70,100))))</f>
        <v>30</v>
      </c>
      <c r="E6" s="114">
        <v>3</v>
      </c>
      <c r="F6" s="114">
        <f t="shared" ref="F6:F51" si="1">D6*E6</f>
        <v>90</v>
      </c>
      <c r="G6" s="114">
        <f t="shared" ref="G6:G51" si="2">IF(C6&gt;0,E6,0)</f>
        <v>3</v>
      </c>
      <c r="H6" s="4">
        <v>2</v>
      </c>
      <c r="I6" s="4">
        <v>2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46</v>
      </c>
      <c r="AG6" s="45">
        <v>78</v>
      </c>
      <c r="AH6" s="45">
        <v>60</v>
      </c>
      <c r="AI6" s="45">
        <v>55</v>
      </c>
      <c r="AJ6" s="45">
        <v>50</v>
      </c>
      <c r="AK6" s="45">
        <v>53</v>
      </c>
      <c r="AL6" s="45">
        <v>57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3</v>
      </c>
      <c r="D8" s="114">
        <f t="shared" si="0"/>
        <v>70</v>
      </c>
      <c r="E8" s="114">
        <v>3</v>
      </c>
      <c r="F8" s="114">
        <f t="shared" si="1"/>
        <v>210</v>
      </c>
      <c r="G8" s="114">
        <f t="shared" si="2"/>
        <v>3</v>
      </c>
      <c r="H8" s="4">
        <v>4</v>
      </c>
      <c r="I8" s="4">
        <v>3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2</v>
      </c>
      <c r="D11" s="114">
        <f t="shared" si="0"/>
        <v>30</v>
      </c>
      <c r="E11" s="114">
        <v>0.5</v>
      </c>
      <c r="F11" s="114">
        <f t="shared" si="1"/>
        <v>15</v>
      </c>
      <c r="G11" s="114">
        <f t="shared" si="2"/>
        <v>0.5</v>
      </c>
      <c r="H11" s="4">
        <v>1</v>
      </c>
      <c r="I11" s="4">
        <v>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2</v>
      </c>
      <c r="I12" s="4">
        <v>3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3</v>
      </c>
      <c r="D13" s="114">
        <f t="shared" si="0"/>
        <v>70</v>
      </c>
      <c r="E13" s="114">
        <v>2</v>
      </c>
      <c r="F13" s="114">
        <f t="shared" si="1"/>
        <v>140</v>
      </c>
      <c r="G13" s="114">
        <f t="shared" si="2"/>
        <v>2</v>
      </c>
      <c r="H13" s="4">
        <v>4</v>
      </c>
      <c r="I13" s="4">
        <v>3</v>
      </c>
      <c r="J13" s="4">
        <v>3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3</v>
      </c>
      <c r="D17" s="114">
        <f t="shared" si="0"/>
        <v>70</v>
      </c>
      <c r="E17" s="114">
        <v>2</v>
      </c>
      <c r="F17" s="114">
        <f t="shared" si="1"/>
        <v>140</v>
      </c>
      <c r="G17" s="114">
        <f t="shared" si="2"/>
        <v>2</v>
      </c>
      <c r="H17" s="4">
        <v>1</v>
      </c>
      <c r="I17" s="4">
        <v>3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2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1</v>
      </c>
      <c r="I21" s="4">
        <v>4</v>
      </c>
      <c r="J21" s="4">
        <v>1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1</v>
      </c>
      <c r="I23" s="57">
        <v>4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3</v>
      </c>
      <c r="I24" s="57">
        <v>3</v>
      </c>
      <c r="J24" s="57">
        <v>2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98</v>
      </c>
      <c r="I25" s="94" t="s">
        <v>99</v>
      </c>
      <c r="J25" s="94" t="s">
        <v>98</v>
      </c>
      <c r="K25" s="94" t="s">
        <v>99</v>
      </c>
      <c r="L25" s="94" t="s">
        <v>98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2</v>
      </c>
      <c r="I33" s="4">
        <v>4</v>
      </c>
      <c r="J33" s="4">
        <v>4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1</v>
      </c>
      <c r="D34" s="114">
        <f t="shared" si="0"/>
        <v>0</v>
      </c>
      <c r="E34" s="114">
        <v>3</v>
      </c>
      <c r="F34" s="114">
        <f t="shared" si="1"/>
        <v>0</v>
      </c>
      <c r="G34" s="114">
        <f t="shared" si="2"/>
        <v>3</v>
      </c>
      <c r="H34" s="4">
        <v>2</v>
      </c>
      <c r="I34" s="4">
        <v>2</v>
      </c>
      <c r="J34" s="4">
        <v>1</v>
      </c>
      <c r="K34" s="4">
        <v>1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1</v>
      </c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1</v>
      </c>
      <c r="H38" s="4">
        <v>1</v>
      </c>
      <c r="I38" s="4">
        <v>4</v>
      </c>
      <c r="J38" s="4">
        <v>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2</v>
      </c>
      <c r="I40" s="4">
        <v>3</v>
      </c>
      <c r="J40" s="4">
        <v>2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1</v>
      </c>
      <c r="I45" s="4">
        <v>4</v>
      </c>
      <c r="J45" s="4">
        <v>1</v>
      </c>
      <c r="K45" s="4">
        <v>1</v>
      </c>
      <c r="L45" s="4">
        <v>1</v>
      </c>
      <c r="M45" s="4">
        <v>1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3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2</v>
      </c>
      <c r="K48" s="4">
        <v>4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1</v>
      </c>
      <c r="D50" s="114">
        <f t="shared" si="0"/>
        <v>0</v>
      </c>
      <c r="E50" s="114">
        <v>2</v>
      </c>
      <c r="F50" s="114">
        <f t="shared" si="1"/>
        <v>0</v>
      </c>
      <c r="G50" s="114">
        <f t="shared" si="2"/>
        <v>2</v>
      </c>
      <c r="H50" s="4">
        <v>4</v>
      </c>
      <c r="I50" s="4">
        <v>1</v>
      </c>
      <c r="J50" s="4">
        <v>1</v>
      </c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1</v>
      </c>
      <c r="D51" s="114">
        <f t="shared" si="0"/>
        <v>0</v>
      </c>
      <c r="E51" s="114">
        <v>3</v>
      </c>
      <c r="F51" s="114">
        <f t="shared" si="1"/>
        <v>0</v>
      </c>
      <c r="G51" s="114">
        <f t="shared" si="2"/>
        <v>3</v>
      </c>
      <c r="H51" s="4">
        <v>4</v>
      </c>
      <c r="I51" s="4">
        <v>1</v>
      </c>
      <c r="J51" s="4">
        <v>1</v>
      </c>
      <c r="K51" s="4">
        <v>1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 t="s">
        <v>101</v>
      </c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AE29:AZ29"/>
    <mergeCell ref="B29:C29"/>
    <mergeCell ref="H29:AC29"/>
    <mergeCell ref="AE1:AZ3"/>
    <mergeCell ref="A1:C1"/>
    <mergeCell ref="AE28:AZ28"/>
    <mergeCell ref="B10:C10"/>
    <mergeCell ref="H10:AC10"/>
    <mergeCell ref="B16:C16"/>
    <mergeCell ref="H16:AC16"/>
    <mergeCell ref="A26:C26"/>
    <mergeCell ref="AE26:AZ27"/>
    <mergeCell ref="H19:AC20"/>
    <mergeCell ref="A20:C20"/>
    <mergeCell ref="B27:C27"/>
    <mergeCell ref="H27:AC27"/>
    <mergeCell ref="A43:C43"/>
    <mergeCell ref="A2:C2"/>
    <mergeCell ref="A3:C3"/>
    <mergeCell ref="B4:C4"/>
    <mergeCell ref="H1:AC3"/>
    <mergeCell ref="H32:AC32"/>
    <mergeCell ref="B37:C37"/>
    <mergeCell ref="H37:AC37"/>
    <mergeCell ref="B39:C39"/>
    <mergeCell ref="H39:AC39"/>
    <mergeCell ref="D2:E2"/>
    <mergeCell ref="F2:G2"/>
  </mergeCells>
  <conditionalFormatting sqref="C36:C1048576 J28 J10:J12 J14:J15 J18:J19 J21 J5:J7 C2:C34">
    <cfRule type="cellIs" dxfId="494" priority="1632" operator="equal">
      <formula>1</formula>
    </cfRule>
  </conditionalFormatting>
  <conditionalFormatting sqref="J33:J1048576 J4:J29 C2:C1048576">
    <cfRule type="cellIs" dxfId="493" priority="1627" operator="equal">
      <formula>3</formula>
    </cfRule>
    <cfRule type="cellIs" dxfId="492" priority="1628" operator="equal">
      <formula>4</formula>
    </cfRule>
    <cfRule type="cellIs" dxfId="491" priority="1629" operator="equal">
      <formula>2</formula>
    </cfRule>
    <cfRule type="cellIs" dxfId="490" priority="1630" operator="equal">
      <formula>1</formula>
    </cfRule>
  </conditionalFormatting>
  <conditionalFormatting sqref="C28:C31 J28 C17:C18 C12:C15 C20:C22 J10:J12 J14:J15 J18:J19 J21 J5:J7 C5:C8 C24">
    <cfRule type="cellIs" dxfId="489" priority="1571" operator="equal">
      <formula>2</formula>
    </cfRule>
  </conditionalFormatting>
  <conditionalFormatting sqref="C28:C31 J28 C17:C18 C12:C15 C20:C22 J10:J12 J14:J15 J18:J19 J21 J5:J7 C5:C8 C24">
    <cfRule type="cellIs" dxfId="488" priority="1570" operator="equal">
      <formula>3</formula>
    </cfRule>
  </conditionalFormatting>
  <conditionalFormatting sqref="C28:C31 J28 C17:C18 C12:C15 C20:C22 J10:J12 J14:J15 J18:J19 J21 J5:J7 C5:C8 C24">
    <cfRule type="cellIs" dxfId="487" priority="1569" operator="equal">
      <formula>4</formula>
    </cfRule>
  </conditionalFormatting>
  <conditionalFormatting sqref="AD41:AD44 C41:C51 AD34:AD38 AD26:AD31 H27:AC45 H11:AD13 H15:AD15 H17:AD17 H19:AD24 H11:AC15 H5:AD9 H17:AC18 J9:J29 C5:C39">
    <cfRule type="cellIs" dxfId="486" priority="1565" operator="equal">
      <formula>4</formula>
    </cfRule>
    <cfRule type="cellIs" dxfId="485" priority="1566" operator="equal">
      <formula>3</formula>
    </cfRule>
    <cfRule type="cellIs" dxfId="484" priority="1567" operator="equal">
      <formula>2</formula>
    </cfRule>
    <cfRule type="cellIs" dxfId="483" priority="1568" operator="equal">
      <formula>1</formula>
    </cfRule>
  </conditionalFormatting>
  <conditionalFormatting sqref="H47:AC48 AD46:AD47">
    <cfRule type="cellIs" dxfId="482" priority="45" operator="equal">
      <formula>4</formula>
    </cfRule>
    <cfRule type="cellIs" dxfId="481" priority="46" operator="equal">
      <formula>3</formula>
    </cfRule>
    <cfRule type="cellIs" dxfId="480" priority="47" operator="equal">
      <formula>2</formula>
    </cfRule>
    <cfRule type="cellIs" dxfId="47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478" priority="37" operator="equal">
      <formula>4</formula>
    </cfRule>
    <cfRule type="cellIs" dxfId="477" priority="38" operator="equal">
      <formula>4</formula>
    </cfRule>
    <cfRule type="cellIs" dxfId="476" priority="39" operator="equal">
      <formula>3</formula>
    </cfRule>
    <cfRule type="cellIs" dxfId="475" priority="40" operator="equal">
      <formula>2</formula>
    </cfRule>
    <cfRule type="cellIs" dxfId="474" priority="41" operator="equal">
      <formula>2</formula>
    </cfRule>
    <cfRule type="cellIs" dxfId="473" priority="42" operator="equal">
      <formula>2</formula>
    </cfRule>
    <cfRule type="cellIs" dxfId="472" priority="43" operator="equal">
      <formula>2</formula>
    </cfRule>
    <cfRule type="cellIs" dxfId="471" priority="44" operator="equal">
      <formula>1</formula>
    </cfRule>
  </conditionalFormatting>
  <conditionalFormatting sqref="C13">
    <cfRule type="cellIs" dxfId="47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46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468" priority="34" operator="equal">
      <formula>4</formula>
    </cfRule>
  </conditionalFormatting>
  <conditionalFormatting sqref="H50:AC51 H45:AC48 C44:C54 C42">
    <cfRule type="cellIs" dxfId="467" priority="30" operator="equal">
      <formula>4</formula>
    </cfRule>
    <cfRule type="cellIs" dxfId="466" priority="31" operator="equal">
      <formula>3</formula>
    </cfRule>
    <cfRule type="cellIs" dxfId="465" priority="32" operator="equal">
      <formula>2</formula>
    </cfRule>
    <cfRule type="cellIs" dxfId="464" priority="33" operator="equal">
      <formula>1</formula>
    </cfRule>
  </conditionalFormatting>
  <conditionalFormatting sqref="H50:AC51 C45:C51 H45:AC48">
    <cfRule type="cellIs" dxfId="463" priority="22" operator="equal">
      <formula>4</formula>
    </cfRule>
    <cfRule type="cellIs" dxfId="462" priority="23" operator="equal">
      <formula>4</formula>
    </cfRule>
    <cfRule type="cellIs" dxfId="461" priority="24" operator="equal">
      <formula>3</formula>
    </cfRule>
    <cfRule type="cellIs" dxfId="460" priority="25" operator="equal">
      <formula>2</formula>
    </cfRule>
    <cfRule type="cellIs" dxfId="459" priority="26" operator="equal">
      <formula>2</formula>
    </cfRule>
    <cfRule type="cellIs" dxfId="458" priority="27" operator="equal">
      <formula>2</formula>
    </cfRule>
    <cfRule type="cellIs" dxfId="457" priority="28" operator="equal">
      <formula>2</formula>
    </cfRule>
    <cfRule type="cellIs" dxfId="456" priority="29" operator="equal">
      <formula>1</formula>
    </cfRule>
  </conditionalFormatting>
  <conditionalFormatting sqref="B49:C49 C50:C51 H50:AC51 C45:C48 H45:AC48">
    <cfRule type="cellIs" dxfId="455" priority="20" operator="equal">
      <formula>2</formula>
    </cfRule>
  </conditionalFormatting>
  <conditionalFormatting sqref="C50:C51 H50:AC51 C45:C48 H45:AC48">
    <cfRule type="cellIs" dxfId="454" priority="19" operator="equal">
      <formula>4</formula>
    </cfRule>
  </conditionalFormatting>
  <conditionalFormatting sqref="C45:C48 C50:C51 C40:C41 C38 C33:C36 C30:C31 C28 C11:C15 C21:C24 C5:C9 C17:C18">
    <cfRule type="cellIs" dxfId="453" priority="15" operator="equal">
      <formula>4</formula>
    </cfRule>
    <cfRule type="cellIs" dxfId="452" priority="16" operator="equal">
      <formula>3</formula>
    </cfRule>
    <cfRule type="cellIs" dxfId="451" priority="17" operator="equal">
      <formula>2</formula>
    </cfRule>
    <cfRule type="cellIs" dxfId="450" priority="18" operator="equal">
      <formula>1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Classe!A22</f>
        <v>Elève 22</v>
      </c>
      <c r="B1" s="130"/>
      <c r="C1" s="130"/>
      <c r="D1" s="59">
        <f>ROUNDUP((SUM(D5:D51))/B55,0)</f>
        <v>90</v>
      </c>
      <c r="E1" s="109" t="s">
        <v>3</v>
      </c>
      <c r="F1" s="110">
        <f>ROUNDUP((SUM(F5:F51))/B58,0)</f>
        <v>86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4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100</v>
      </c>
      <c r="AG6" s="45">
        <v>96</v>
      </c>
      <c r="AH6" s="45">
        <v>100</v>
      </c>
      <c r="AI6" s="45">
        <v>94</v>
      </c>
      <c r="AJ6" s="45">
        <v>97</v>
      </c>
      <c r="AK6" s="45">
        <v>84</v>
      </c>
      <c r="AL6" s="45">
        <v>86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2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4</v>
      </c>
      <c r="I12" s="4">
        <v>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2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2</v>
      </c>
      <c r="D15" s="114">
        <f t="shared" si="0"/>
        <v>30</v>
      </c>
      <c r="E15" s="114">
        <v>0.5</v>
      </c>
      <c r="F15" s="114">
        <f t="shared" si="1"/>
        <v>15</v>
      </c>
      <c r="G15" s="114">
        <f t="shared" si="2"/>
        <v>0.5</v>
      </c>
      <c r="H15" s="4">
        <v>2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2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2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98</v>
      </c>
      <c r="I25" s="94" t="s">
        <v>99</v>
      </c>
      <c r="J25" s="94" t="s">
        <v>99</v>
      </c>
      <c r="K25" s="94" t="s">
        <v>98</v>
      </c>
      <c r="L25" s="94" t="s">
        <v>98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2</v>
      </c>
      <c r="J33" s="4">
        <v>4</v>
      </c>
      <c r="K33" s="4">
        <v>4</v>
      </c>
      <c r="L33" s="4">
        <v>4</v>
      </c>
      <c r="M33" s="4">
        <v>4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1</v>
      </c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3</v>
      </c>
      <c r="H40" s="4">
        <v>4</v>
      </c>
      <c r="I40" s="4">
        <v>4</v>
      </c>
      <c r="J40" s="4">
        <v>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3</v>
      </c>
      <c r="D45" s="114">
        <f t="shared" si="0"/>
        <v>70</v>
      </c>
      <c r="E45" s="114">
        <v>3</v>
      </c>
      <c r="F45" s="114">
        <f t="shared" si="1"/>
        <v>210</v>
      </c>
      <c r="G45" s="114">
        <f t="shared" si="2"/>
        <v>3</v>
      </c>
      <c r="H45" s="4">
        <v>4</v>
      </c>
      <c r="I45" s="4">
        <v>4</v>
      </c>
      <c r="J45" s="4">
        <v>4</v>
      </c>
      <c r="K45" s="4">
        <v>1</v>
      </c>
      <c r="L45" s="4">
        <v>3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3</v>
      </c>
      <c r="L46" s="4">
        <v>3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>
        <v>4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2</v>
      </c>
      <c r="D51" s="114">
        <f t="shared" si="0"/>
        <v>30</v>
      </c>
      <c r="E51" s="114">
        <v>3</v>
      </c>
      <c r="F51" s="114">
        <f t="shared" si="1"/>
        <v>90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4</v>
      </c>
      <c r="L51" s="4">
        <v>2</v>
      </c>
      <c r="M51" s="4">
        <v>2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AE29:AZ29"/>
    <mergeCell ref="B29:C29"/>
    <mergeCell ref="H29:AC29"/>
    <mergeCell ref="AE1:AZ3"/>
    <mergeCell ref="A1:C1"/>
    <mergeCell ref="AE28:AZ28"/>
    <mergeCell ref="B10:C10"/>
    <mergeCell ref="H10:AC10"/>
    <mergeCell ref="B16:C16"/>
    <mergeCell ref="H16:AC16"/>
    <mergeCell ref="A26:C26"/>
    <mergeCell ref="AE26:AZ27"/>
    <mergeCell ref="H19:AC20"/>
    <mergeCell ref="A20:C20"/>
    <mergeCell ref="B27:C27"/>
    <mergeCell ref="H27:AC27"/>
    <mergeCell ref="A43:C43"/>
    <mergeCell ref="A2:C2"/>
    <mergeCell ref="A3:C3"/>
    <mergeCell ref="B4:C4"/>
    <mergeCell ref="H1:AC3"/>
    <mergeCell ref="H32:AC32"/>
    <mergeCell ref="B37:C37"/>
    <mergeCell ref="H37:AC37"/>
    <mergeCell ref="B39:C39"/>
    <mergeCell ref="H39:AC39"/>
    <mergeCell ref="D2:E2"/>
    <mergeCell ref="F2:G2"/>
  </mergeCells>
  <conditionalFormatting sqref="C36:C1048576 J28 J10:J12 J14:J15 J18:J19 J21 J5:J7 C2:C34">
    <cfRule type="cellIs" dxfId="449" priority="1632" operator="equal">
      <formula>1</formula>
    </cfRule>
  </conditionalFormatting>
  <conditionalFormatting sqref="J33:J1048576 J4:J29 C2:C1048576">
    <cfRule type="cellIs" dxfId="448" priority="1627" operator="equal">
      <formula>3</formula>
    </cfRule>
    <cfRule type="cellIs" dxfId="447" priority="1628" operator="equal">
      <formula>4</formula>
    </cfRule>
    <cfRule type="cellIs" dxfId="446" priority="1629" operator="equal">
      <formula>2</formula>
    </cfRule>
    <cfRule type="cellIs" dxfId="445" priority="1630" operator="equal">
      <formula>1</formula>
    </cfRule>
  </conditionalFormatting>
  <conditionalFormatting sqref="C28:C31 J28 C17:C18 C12:C15 C20:C22 J10:J12 J14:J15 J18:J19 J21 J5:J7 C5:C8 C24">
    <cfRule type="cellIs" dxfId="444" priority="1571" operator="equal">
      <formula>2</formula>
    </cfRule>
  </conditionalFormatting>
  <conditionalFormatting sqref="C28:C31 J28 C17:C18 C12:C15 C20:C22 J10:J12 J14:J15 J18:J19 J21 J5:J7 C5:C8 C24">
    <cfRule type="cellIs" dxfId="443" priority="1570" operator="equal">
      <formula>3</formula>
    </cfRule>
  </conditionalFormatting>
  <conditionalFormatting sqref="C28:C31 J28 C17:C18 C12:C15 C20:C22 J10:J12 J14:J15 J18:J19 J21 J5:J7 C5:C8 C24">
    <cfRule type="cellIs" dxfId="442" priority="1569" operator="equal">
      <formula>4</formula>
    </cfRule>
  </conditionalFormatting>
  <conditionalFormatting sqref="AD41:AD44 C41:C51 AD34:AD38 AD26:AD31 H27:AC45 H11:AD13 H15:AD15 H17:AD17 H19:AD24 H11:AC15 H5:AD9 H17:AC18 J9:J29 C5:C39">
    <cfRule type="cellIs" dxfId="441" priority="1565" operator="equal">
      <formula>4</formula>
    </cfRule>
    <cfRule type="cellIs" dxfId="440" priority="1566" operator="equal">
      <formula>3</formula>
    </cfRule>
    <cfRule type="cellIs" dxfId="439" priority="1567" operator="equal">
      <formula>2</formula>
    </cfRule>
    <cfRule type="cellIs" dxfId="438" priority="1568" operator="equal">
      <formula>1</formula>
    </cfRule>
  </conditionalFormatting>
  <conditionalFormatting sqref="H47:AC48 AD46:AD47">
    <cfRule type="cellIs" dxfId="437" priority="45" operator="equal">
      <formula>4</formula>
    </cfRule>
    <cfRule type="cellIs" dxfId="436" priority="46" operator="equal">
      <formula>3</formula>
    </cfRule>
    <cfRule type="cellIs" dxfId="435" priority="47" operator="equal">
      <formula>2</formula>
    </cfRule>
    <cfRule type="cellIs" dxfId="43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433" priority="37" operator="equal">
      <formula>4</formula>
    </cfRule>
    <cfRule type="cellIs" dxfId="432" priority="38" operator="equal">
      <formula>4</formula>
    </cfRule>
    <cfRule type="cellIs" dxfId="431" priority="39" operator="equal">
      <formula>3</formula>
    </cfRule>
    <cfRule type="cellIs" dxfId="430" priority="40" operator="equal">
      <formula>2</formula>
    </cfRule>
    <cfRule type="cellIs" dxfId="429" priority="41" operator="equal">
      <formula>2</formula>
    </cfRule>
    <cfRule type="cellIs" dxfId="428" priority="42" operator="equal">
      <formula>2</formula>
    </cfRule>
    <cfRule type="cellIs" dxfId="427" priority="43" operator="equal">
      <formula>2</formula>
    </cfRule>
    <cfRule type="cellIs" dxfId="426" priority="44" operator="equal">
      <formula>1</formula>
    </cfRule>
  </conditionalFormatting>
  <conditionalFormatting sqref="C13">
    <cfRule type="cellIs" dxfId="42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42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423" priority="34" operator="equal">
      <formula>4</formula>
    </cfRule>
  </conditionalFormatting>
  <conditionalFormatting sqref="H50:AC51 H45:AC48 C44:C54 C42">
    <cfRule type="cellIs" dxfId="422" priority="30" operator="equal">
      <formula>4</formula>
    </cfRule>
    <cfRule type="cellIs" dxfId="421" priority="31" operator="equal">
      <formula>3</formula>
    </cfRule>
    <cfRule type="cellIs" dxfId="420" priority="32" operator="equal">
      <formula>2</formula>
    </cfRule>
    <cfRule type="cellIs" dxfId="419" priority="33" operator="equal">
      <formula>1</formula>
    </cfRule>
  </conditionalFormatting>
  <conditionalFormatting sqref="H50:AC51 C45:C51 H45:AC48">
    <cfRule type="cellIs" dxfId="418" priority="22" operator="equal">
      <formula>4</formula>
    </cfRule>
    <cfRule type="cellIs" dxfId="417" priority="23" operator="equal">
      <formula>4</formula>
    </cfRule>
    <cfRule type="cellIs" dxfId="416" priority="24" operator="equal">
      <formula>3</formula>
    </cfRule>
    <cfRule type="cellIs" dxfId="415" priority="25" operator="equal">
      <formula>2</formula>
    </cfRule>
    <cfRule type="cellIs" dxfId="414" priority="26" operator="equal">
      <formula>2</formula>
    </cfRule>
    <cfRule type="cellIs" dxfId="413" priority="27" operator="equal">
      <formula>2</formula>
    </cfRule>
    <cfRule type="cellIs" dxfId="412" priority="28" operator="equal">
      <formula>2</formula>
    </cfRule>
    <cfRule type="cellIs" dxfId="411" priority="29" operator="equal">
      <formula>1</formula>
    </cfRule>
  </conditionalFormatting>
  <conditionalFormatting sqref="B49:C49 C50:C51 H50:AC51 C45:C48 H45:AC48">
    <cfRule type="cellIs" dxfId="410" priority="20" operator="equal">
      <formula>2</formula>
    </cfRule>
  </conditionalFormatting>
  <conditionalFormatting sqref="C50:C51 H50:AC51 C45:C48 H45:AC48">
    <cfRule type="cellIs" dxfId="409" priority="19" operator="equal">
      <formula>4</formula>
    </cfRule>
  </conditionalFormatting>
  <conditionalFormatting sqref="C45:C48 C50:C51 C40:C41 C38 C33:C36 C30:C31 C28 C11:C15 C21:C24 C5:C9 C17:C18">
    <cfRule type="cellIs" dxfId="408" priority="15" operator="equal">
      <formula>4</formula>
    </cfRule>
    <cfRule type="cellIs" dxfId="407" priority="16" operator="equal">
      <formula>3</formula>
    </cfRule>
    <cfRule type="cellIs" dxfId="406" priority="17" operator="equal">
      <formula>2</formula>
    </cfRule>
    <cfRule type="cellIs" dxfId="405" priority="18" operator="equal">
      <formula>1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Classe!A23</f>
        <v>Elève 23</v>
      </c>
      <c r="B1" s="130"/>
      <c r="C1" s="130"/>
      <c r="D1" s="59">
        <f>ROUNDUP((SUM(D5:D51))/B55,0)</f>
        <v>95</v>
      </c>
      <c r="E1" s="109" t="s">
        <v>3</v>
      </c>
      <c r="F1" s="110">
        <f>ROUNDUP((SUM(F5:F51))/B58,0)</f>
        <v>93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4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98</v>
      </c>
      <c r="AG6" s="45">
        <v>100</v>
      </c>
      <c r="AH6" s="45">
        <v>100</v>
      </c>
      <c r="AI6" s="45">
        <v>100</v>
      </c>
      <c r="AJ6" s="45">
        <v>95</v>
      </c>
      <c r="AK6" s="45">
        <v>93</v>
      </c>
      <c r="AL6" s="45">
        <v>93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3</v>
      </c>
      <c r="D12" s="114">
        <f t="shared" si="0"/>
        <v>70</v>
      </c>
      <c r="E12" s="114">
        <v>2</v>
      </c>
      <c r="F12" s="114">
        <f t="shared" si="1"/>
        <v>140</v>
      </c>
      <c r="G12" s="114">
        <f t="shared" si="2"/>
        <v>2</v>
      </c>
      <c r="H12" s="4">
        <v>4</v>
      </c>
      <c r="I12" s="4">
        <v>4</v>
      </c>
      <c r="J12" s="4">
        <v>3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4</v>
      </c>
      <c r="D15" s="114">
        <f t="shared" si="0"/>
        <v>100</v>
      </c>
      <c r="E15" s="114">
        <v>0.5</v>
      </c>
      <c r="F15" s="114">
        <f t="shared" si="1"/>
        <v>50</v>
      </c>
      <c r="G15" s="114">
        <f t="shared" si="2"/>
        <v>0.5</v>
      </c>
      <c r="H15" s="4">
        <v>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3</v>
      </c>
      <c r="D17" s="114">
        <f t="shared" si="0"/>
        <v>70</v>
      </c>
      <c r="E17" s="114">
        <v>2</v>
      </c>
      <c r="F17" s="114">
        <f t="shared" si="1"/>
        <v>140</v>
      </c>
      <c r="G17" s="114">
        <f t="shared" si="2"/>
        <v>2</v>
      </c>
      <c r="H17" s="4">
        <v>4</v>
      </c>
      <c r="I17" s="4">
        <v>3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2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4</v>
      </c>
      <c r="K24" s="57">
        <v>4</v>
      </c>
      <c r="L24" s="57">
        <v>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98</v>
      </c>
      <c r="L25" s="94" t="s">
        <v>99</v>
      </c>
      <c r="M25" s="94" t="s">
        <v>98</v>
      </c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>
        <v>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2</v>
      </c>
      <c r="D35" s="114">
        <f t="shared" si="0"/>
        <v>30</v>
      </c>
      <c r="E35" s="114">
        <v>3</v>
      </c>
      <c r="F35" s="114">
        <f t="shared" si="1"/>
        <v>90</v>
      </c>
      <c r="G35" s="114">
        <f t="shared" si="2"/>
        <v>3</v>
      </c>
      <c r="H35" s="4">
        <v>2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4</v>
      </c>
      <c r="D40" s="114">
        <f t="shared" si="0"/>
        <v>100</v>
      </c>
      <c r="E40" s="114">
        <v>3</v>
      </c>
      <c r="F40" s="114">
        <f t="shared" si="1"/>
        <v>300</v>
      </c>
      <c r="G40" s="114">
        <f t="shared" si="2"/>
        <v>3</v>
      </c>
      <c r="H40" s="4">
        <v>2</v>
      </c>
      <c r="I40" s="4">
        <v>2</v>
      </c>
      <c r="J40" s="4">
        <v>4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3</v>
      </c>
      <c r="I45" s="4">
        <v>4</v>
      </c>
      <c r="J45" s="4">
        <v>4</v>
      </c>
      <c r="K45" s="4">
        <v>3</v>
      </c>
      <c r="L45" s="4">
        <v>4</v>
      </c>
      <c r="M45" s="4">
        <v>4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4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>
        <v>4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>
        <v>4</v>
      </c>
      <c r="M50" s="4">
        <v>4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4</v>
      </c>
      <c r="D51" s="114">
        <f t="shared" si="0"/>
        <v>100</v>
      </c>
      <c r="E51" s="114">
        <v>3</v>
      </c>
      <c r="F51" s="114">
        <f t="shared" si="1"/>
        <v>300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4</v>
      </c>
      <c r="L51" s="4">
        <v>3</v>
      </c>
      <c r="M51" s="4">
        <v>4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AE29:AZ29"/>
    <mergeCell ref="B29:C29"/>
    <mergeCell ref="H29:AC29"/>
    <mergeCell ref="AE1:AZ3"/>
    <mergeCell ref="A1:C1"/>
    <mergeCell ref="AE28:AZ28"/>
    <mergeCell ref="B10:C10"/>
    <mergeCell ref="H10:AC10"/>
    <mergeCell ref="B16:C16"/>
    <mergeCell ref="H16:AC16"/>
    <mergeCell ref="A26:C26"/>
    <mergeCell ref="AE26:AZ27"/>
    <mergeCell ref="H19:AC20"/>
    <mergeCell ref="A20:C20"/>
    <mergeCell ref="B27:C27"/>
    <mergeCell ref="H27:AC27"/>
    <mergeCell ref="A43:C43"/>
    <mergeCell ref="A2:C2"/>
    <mergeCell ref="A3:C3"/>
    <mergeCell ref="B4:C4"/>
    <mergeCell ref="H1:AC3"/>
    <mergeCell ref="H32:AC32"/>
    <mergeCell ref="B37:C37"/>
    <mergeCell ref="H37:AC37"/>
    <mergeCell ref="B39:C39"/>
    <mergeCell ref="H39:AC39"/>
    <mergeCell ref="D2:E2"/>
    <mergeCell ref="F2:G2"/>
  </mergeCells>
  <conditionalFormatting sqref="C36:C1048576 J28 J10:J12 J14:J15 J18:J19 J21 J5:J7 C2:C34">
    <cfRule type="cellIs" dxfId="404" priority="1632" operator="equal">
      <formula>1</formula>
    </cfRule>
  </conditionalFormatting>
  <conditionalFormatting sqref="J33:J1048576 J4:J29 C2:C1048576">
    <cfRule type="cellIs" dxfId="403" priority="1627" operator="equal">
      <formula>3</formula>
    </cfRule>
    <cfRule type="cellIs" dxfId="402" priority="1628" operator="equal">
      <formula>4</formula>
    </cfRule>
    <cfRule type="cellIs" dxfId="401" priority="1629" operator="equal">
      <formula>2</formula>
    </cfRule>
    <cfRule type="cellIs" dxfId="400" priority="1630" operator="equal">
      <formula>1</formula>
    </cfRule>
  </conditionalFormatting>
  <conditionalFormatting sqref="C28:C31 J28 C17:C18 C12:C15 C20:C22 J10:J12 J14:J15 J18:J19 J21 J5:J7 C5:C8 C24">
    <cfRule type="cellIs" dxfId="399" priority="1571" operator="equal">
      <formula>2</formula>
    </cfRule>
  </conditionalFormatting>
  <conditionalFormatting sqref="C28:C31 J28 C17:C18 C12:C15 C20:C22 J10:J12 J14:J15 J18:J19 J21 J5:J7 C5:C8 C24">
    <cfRule type="cellIs" dxfId="398" priority="1570" operator="equal">
      <formula>3</formula>
    </cfRule>
  </conditionalFormatting>
  <conditionalFormatting sqref="C28:C31 J28 C17:C18 C12:C15 C20:C22 J10:J12 J14:J15 J18:J19 J21 J5:J7 C5:C8 C24">
    <cfRule type="cellIs" dxfId="397" priority="1569" operator="equal">
      <formula>4</formula>
    </cfRule>
  </conditionalFormatting>
  <conditionalFormatting sqref="AD41:AD44 C41:C51 AD34:AD38 AD26:AD31 H27:AC45 H11:AD13 H15:AD15 H17:AD17 H19:AD24 H11:AC15 H5:AD9 H17:AC18 J9:J29 C5:C39">
    <cfRule type="cellIs" dxfId="396" priority="1565" operator="equal">
      <formula>4</formula>
    </cfRule>
    <cfRule type="cellIs" dxfId="395" priority="1566" operator="equal">
      <formula>3</formula>
    </cfRule>
    <cfRule type="cellIs" dxfId="394" priority="1567" operator="equal">
      <formula>2</formula>
    </cfRule>
    <cfRule type="cellIs" dxfId="393" priority="1568" operator="equal">
      <formula>1</formula>
    </cfRule>
  </conditionalFormatting>
  <conditionalFormatting sqref="H47:AC48 AD46:AD47">
    <cfRule type="cellIs" dxfId="392" priority="45" operator="equal">
      <formula>4</formula>
    </cfRule>
    <cfRule type="cellIs" dxfId="391" priority="46" operator="equal">
      <formula>3</formula>
    </cfRule>
    <cfRule type="cellIs" dxfId="390" priority="47" operator="equal">
      <formula>2</formula>
    </cfRule>
    <cfRule type="cellIs" dxfId="38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388" priority="37" operator="equal">
      <formula>4</formula>
    </cfRule>
    <cfRule type="cellIs" dxfId="387" priority="38" operator="equal">
      <formula>4</formula>
    </cfRule>
    <cfRule type="cellIs" dxfId="386" priority="39" operator="equal">
      <formula>3</formula>
    </cfRule>
    <cfRule type="cellIs" dxfId="385" priority="40" operator="equal">
      <formula>2</formula>
    </cfRule>
    <cfRule type="cellIs" dxfId="384" priority="41" operator="equal">
      <formula>2</formula>
    </cfRule>
    <cfRule type="cellIs" dxfId="383" priority="42" operator="equal">
      <formula>2</formula>
    </cfRule>
    <cfRule type="cellIs" dxfId="382" priority="43" operator="equal">
      <formula>2</formula>
    </cfRule>
    <cfRule type="cellIs" dxfId="381" priority="44" operator="equal">
      <formula>1</formula>
    </cfRule>
  </conditionalFormatting>
  <conditionalFormatting sqref="C13">
    <cfRule type="cellIs" dxfId="38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37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378" priority="34" operator="equal">
      <formula>4</formula>
    </cfRule>
  </conditionalFormatting>
  <conditionalFormatting sqref="H50:AC51 H45:AC48 C44:C54 C42">
    <cfRule type="cellIs" dxfId="377" priority="30" operator="equal">
      <formula>4</formula>
    </cfRule>
    <cfRule type="cellIs" dxfId="376" priority="31" operator="equal">
      <formula>3</formula>
    </cfRule>
    <cfRule type="cellIs" dxfId="375" priority="32" operator="equal">
      <formula>2</formula>
    </cfRule>
    <cfRule type="cellIs" dxfId="374" priority="33" operator="equal">
      <formula>1</formula>
    </cfRule>
  </conditionalFormatting>
  <conditionalFormatting sqref="H50:AC51 C45:C51 H45:AC48">
    <cfRule type="cellIs" dxfId="373" priority="22" operator="equal">
      <formula>4</formula>
    </cfRule>
    <cfRule type="cellIs" dxfId="372" priority="23" operator="equal">
      <formula>4</formula>
    </cfRule>
    <cfRule type="cellIs" dxfId="371" priority="24" operator="equal">
      <formula>3</formula>
    </cfRule>
    <cfRule type="cellIs" dxfId="370" priority="25" operator="equal">
      <formula>2</formula>
    </cfRule>
    <cfRule type="cellIs" dxfId="369" priority="26" operator="equal">
      <formula>2</formula>
    </cfRule>
    <cfRule type="cellIs" dxfId="368" priority="27" operator="equal">
      <formula>2</formula>
    </cfRule>
    <cfRule type="cellIs" dxfId="367" priority="28" operator="equal">
      <formula>2</formula>
    </cfRule>
    <cfRule type="cellIs" dxfId="366" priority="29" operator="equal">
      <formula>1</formula>
    </cfRule>
  </conditionalFormatting>
  <conditionalFormatting sqref="B49:C49 C50:C51 H50:AC51 C45:C48 H45:AC48">
    <cfRule type="cellIs" dxfId="365" priority="20" operator="equal">
      <formula>2</formula>
    </cfRule>
  </conditionalFormatting>
  <conditionalFormatting sqref="C50:C51 H50:AC51 C45:C48 H45:AC48">
    <cfRule type="cellIs" dxfId="364" priority="19" operator="equal">
      <formula>4</formula>
    </cfRule>
  </conditionalFormatting>
  <conditionalFormatting sqref="C45:C48 C50:C51 C40:C41 C38 C33:C36 C30:C31 C28 C11:C15 C21:C24 C5:C9 C17:C18">
    <cfRule type="cellIs" dxfId="363" priority="15" operator="equal">
      <formula>4</formula>
    </cfRule>
    <cfRule type="cellIs" dxfId="362" priority="16" operator="equal">
      <formula>3</formula>
    </cfRule>
    <cfRule type="cellIs" dxfId="361" priority="17" operator="equal">
      <formula>2</formula>
    </cfRule>
    <cfRule type="cellIs" dxfId="360" priority="18" operator="equal">
      <formula>1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Classe!A24</f>
        <v>Elève 24</v>
      </c>
      <c r="B1" s="130"/>
      <c r="C1" s="130"/>
      <c r="D1" s="59">
        <f>ROUNDUP((SUM(D5:D51))/B55,0)</f>
        <v>98</v>
      </c>
      <c r="E1" s="109" t="s">
        <v>3</v>
      </c>
      <c r="F1" s="110">
        <f>ROUNDUP((SUM(F5:F51))/B58,0)</f>
        <v>96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4</v>
      </c>
      <c r="I5" s="41">
        <v>4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100</v>
      </c>
      <c r="AG6" s="45">
        <v>100</v>
      </c>
      <c r="AH6" s="45">
        <v>100</v>
      </c>
      <c r="AI6" s="45">
        <v>99</v>
      </c>
      <c r="AJ6" s="45">
        <v>100</v>
      </c>
      <c r="AK6" s="45">
        <v>100</v>
      </c>
      <c r="AL6" s="45">
        <v>96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4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4</v>
      </c>
      <c r="D15" s="114">
        <f t="shared" si="0"/>
        <v>100</v>
      </c>
      <c r="E15" s="114">
        <v>0.5</v>
      </c>
      <c r="F15" s="114">
        <f t="shared" si="1"/>
        <v>50</v>
      </c>
      <c r="G15" s="114">
        <f t="shared" si="2"/>
        <v>0.5</v>
      </c>
      <c r="H15" s="4">
        <v>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2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3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98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>
        <v>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4</v>
      </c>
      <c r="I40" s="4">
        <v>4</v>
      </c>
      <c r="J40" s="4">
        <v>2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4</v>
      </c>
      <c r="I45" s="4">
        <v>4</v>
      </c>
      <c r="J45" s="4">
        <v>4</v>
      </c>
      <c r="K45" s="4">
        <v>2</v>
      </c>
      <c r="L45" s="4">
        <v>4</v>
      </c>
      <c r="M45" s="4">
        <v>4</v>
      </c>
      <c r="N45" s="4">
        <v>4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3</v>
      </c>
      <c r="J46" s="4">
        <v>3</v>
      </c>
      <c r="K46" s="4">
        <v>4</v>
      </c>
      <c r="L46" s="4">
        <v>3</v>
      </c>
      <c r="M46" s="4">
        <v>4</v>
      </c>
      <c r="N46" s="4">
        <v>4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>
        <v>4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>
        <v>4</v>
      </c>
      <c r="M50" s="4">
        <v>4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4</v>
      </c>
      <c r="D51" s="114">
        <f t="shared" si="0"/>
        <v>100</v>
      </c>
      <c r="E51" s="114">
        <v>3</v>
      </c>
      <c r="F51" s="114">
        <f t="shared" si="1"/>
        <v>300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4</v>
      </c>
      <c r="L51" s="4">
        <v>4</v>
      </c>
      <c r="M51" s="4">
        <v>4</v>
      </c>
      <c r="N51" s="4">
        <v>4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AE29:AZ29"/>
    <mergeCell ref="B29:C29"/>
    <mergeCell ref="H29:AC29"/>
    <mergeCell ref="AE1:AZ3"/>
    <mergeCell ref="A1:C1"/>
    <mergeCell ref="AE28:AZ28"/>
    <mergeCell ref="B10:C10"/>
    <mergeCell ref="H10:AC10"/>
    <mergeCell ref="B16:C16"/>
    <mergeCell ref="H16:AC16"/>
    <mergeCell ref="A26:C26"/>
    <mergeCell ref="AE26:AZ27"/>
    <mergeCell ref="H19:AC20"/>
    <mergeCell ref="A20:C20"/>
    <mergeCell ref="B27:C27"/>
    <mergeCell ref="H27:AC27"/>
    <mergeCell ref="A43:C43"/>
    <mergeCell ref="A2:C2"/>
    <mergeCell ref="A3:C3"/>
    <mergeCell ref="B4:C4"/>
    <mergeCell ref="H1:AC3"/>
    <mergeCell ref="H32:AC32"/>
    <mergeCell ref="B37:C37"/>
    <mergeCell ref="H37:AC37"/>
    <mergeCell ref="B39:C39"/>
    <mergeCell ref="H39:AC39"/>
    <mergeCell ref="D2:E2"/>
    <mergeCell ref="F2:G2"/>
  </mergeCells>
  <conditionalFormatting sqref="C36:C1048576 J28 J10:J12 J14:J15 J18:J19 J21 J5:J7 C2:C34">
    <cfRule type="cellIs" dxfId="359" priority="2158" operator="equal">
      <formula>1</formula>
    </cfRule>
  </conditionalFormatting>
  <conditionalFormatting sqref="J33:J1048576 J4:J29 C2:C1048576">
    <cfRule type="cellIs" dxfId="358" priority="2153" operator="equal">
      <formula>3</formula>
    </cfRule>
    <cfRule type="cellIs" dxfId="357" priority="2154" operator="equal">
      <formula>4</formula>
    </cfRule>
    <cfRule type="cellIs" dxfId="356" priority="2155" operator="equal">
      <formula>2</formula>
    </cfRule>
    <cfRule type="cellIs" dxfId="355" priority="2156" operator="equal">
      <formula>1</formula>
    </cfRule>
  </conditionalFormatting>
  <conditionalFormatting sqref="C28:C31 J28 C17:C18 C12:C15 C20:C22 J10:J12 J14:J15 J18:J19 J21 J5:J7 C5:C8 C24">
    <cfRule type="cellIs" dxfId="354" priority="2085" operator="equal">
      <formula>2</formula>
    </cfRule>
  </conditionalFormatting>
  <conditionalFormatting sqref="C28:C31 J28 C17:C18 C12:C15 C20:C22 J10:J12 J14:J15 J18:J19 J21 J5:J7 C5:C8 C24">
    <cfRule type="cellIs" dxfId="353" priority="2084" operator="equal">
      <formula>3</formula>
    </cfRule>
  </conditionalFormatting>
  <conditionalFormatting sqref="C28:C31 J28 C17:C18 C12:C15 C20:C22 J10:J12 J14:J15 J18:J19 J21 J5:J7 C5:C8 C24">
    <cfRule type="cellIs" dxfId="352" priority="2083" operator="equal">
      <formula>4</formula>
    </cfRule>
  </conditionalFormatting>
  <conditionalFormatting sqref="AD41:AD44 C41:C51 AD34:AD38 AD26:AD31 H27:AC45 H11:AD13 H15:AD15 H17:AD17 H19:AD24 H11:AC15 H5:AD9 H17:AC18 J9:J29 C5:C39">
    <cfRule type="cellIs" dxfId="351" priority="2079" operator="equal">
      <formula>4</formula>
    </cfRule>
    <cfRule type="cellIs" dxfId="350" priority="2080" operator="equal">
      <formula>3</formula>
    </cfRule>
    <cfRule type="cellIs" dxfId="349" priority="2081" operator="equal">
      <formula>2</formula>
    </cfRule>
    <cfRule type="cellIs" dxfId="348" priority="2082" operator="equal">
      <formula>1</formula>
    </cfRule>
  </conditionalFormatting>
  <conditionalFormatting sqref="H47:AC48 AD46:AD47">
    <cfRule type="cellIs" dxfId="347" priority="45" operator="equal">
      <formula>4</formula>
    </cfRule>
    <cfRule type="cellIs" dxfId="346" priority="46" operator="equal">
      <formula>3</formula>
    </cfRule>
    <cfRule type="cellIs" dxfId="345" priority="47" operator="equal">
      <formula>2</formula>
    </cfRule>
    <cfRule type="cellIs" dxfId="34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343" priority="37" operator="equal">
      <formula>4</formula>
    </cfRule>
    <cfRule type="cellIs" dxfId="342" priority="38" operator="equal">
      <formula>4</formula>
    </cfRule>
    <cfRule type="cellIs" dxfId="341" priority="39" operator="equal">
      <formula>3</formula>
    </cfRule>
    <cfRule type="cellIs" dxfId="340" priority="40" operator="equal">
      <formula>2</formula>
    </cfRule>
    <cfRule type="cellIs" dxfId="339" priority="41" operator="equal">
      <formula>2</formula>
    </cfRule>
    <cfRule type="cellIs" dxfId="338" priority="42" operator="equal">
      <formula>2</formula>
    </cfRule>
    <cfRule type="cellIs" dxfId="337" priority="43" operator="equal">
      <formula>2</formula>
    </cfRule>
    <cfRule type="cellIs" dxfId="336" priority="44" operator="equal">
      <formula>1</formula>
    </cfRule>
  </conditionalFormatting>
  <conditionalFormatting sqref="C13">
    <cfRule type="cellIs" dxfId="33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33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333" priority="34" operator="equal">
      <formula>4</formula>
    </cfRule>
  </conditionalFormatting>
  <conditionalFormatting sqref="H50:AC51 H45:AC48 C44:C54 C42">
    <cfRule type="cellIs" dxfId="332" priority="30" operator="equal">
      <formula>4</formula>
    </cfRule>
    <cfRule type="cellIs" dxfId="331" priority="31" operator="equal">
      <formula>3</formula>
    </cfRule>
    <cfRule type="cellIs" dxfId="330" priority="32" operator="equal">
      <formula>2</formula>
    </cfRule>
    <cfRule type="cellIs" dxfId="329" priority="33" operator="equal">
      <formula>1</formula>
    </cfRule>
  </conditionalFormatting>
  <conditionalFormatting sqref="H50:AC51 C45:C51 H45:AC48">
    <cfRule type="cellIs" dxfId="328" priority="22" operator="equal">
      <formula>4</formula>
    </cfRule>
    <cfRule type="cellIs" dxfId="327" priority="23" operator="equal">
      <formula>4</formula>
    </cfRule>
    <cfRule type="cellIs" dxfId="326" priority="24" operator="equal">
      <formula>3</formula>
    </cfRule>
    <cfRule type="cellIs" dxfId="325" priority="25" operator="equal">
      <formula>2</formula>
    </cfRule>
    <cfRule type="cellIs" dxfId="324" priority="26" operator="equal">
      <formula>2</formula>
    </cfRule>
    <cfRule type="cellIs" dxfId="323" priority="27" operator="equal">
      <formula>2</formula>
    </cfRule>
    <cfRule type="cellIs" dxfId="322" priority="28" operator="equal">
      <formula>2</formula>
    </cfRule>
    <cfRule type="cellIs" dxfId="321" priority="29" operator="equal">
      <formula>1</formula>
    </cfRule>
  </conditionalFormatting>
  <conditionalFormatting sqref="B49:C49 C50:C51 H50:AC51 C45:C48 H45:AC48">
    <cfRule type="cellIs" dxfId="320" priority="20" operator="equal">
      <formula>2</formula>
    </cfRule>
  </conditionalFormatting>
  <conditionalFormatting sqref="C50:C51 H50:AC51 C45:C48 H45:AC48">
    <cfRule type="cellIs" dxfId="319" priority="19" operator="equal">
      <formula>4</formula>
    </cfRule>
  </conditionalFormatting>
  <conditionalFormatting sqref="C45:C48 C50:C51 C40:C41 C38 C33:C36 C30:C31 C28 C11:C15 C21:C24 C5:C9 C17:C18">
    <cfRule type="cellIs" dxfId="318" priority="15" operator="equal">
      <formula>4</formula>
    </cfRule>
    <cfRule type="cellIs" dxfId="317" priority="16" operator="equal">
      <formula>3</formula>
    </cfRule>
    <cfRule type="cellIs" dxfId="316" priority="17" operator="equal">
      <formula>2</formula>
    </cfRule>
    <cfRule type="cellIs" dxfId="315" priority="18" operator="equal">
      <formula>1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Classe!A25</f>
        <v>Elève 25</v>
      </c>
      <c r="B1" s="130"/>
      <c r="C1" s="130"/>
      <c r="D1" s="59">
        <f>ROUNDUP((SUM(D5:D51))/B55,0)</f>
        <v>100</v>
      </c>
      <c r="E1" s="109" t="s">
        <v>3</v>
      </c>
      <c r="F1" s="110">
        <f>ROUNDUP((SUM(F5:F51))/B58,0)</f>
        <v>100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/>
      <c r="D5" s="114">
        <f>IF(C5=0,0,IF(C5=1,0,IF(C5=2,30,IF(C5=3,70,100))))</f>
        <v>0</v>
      </c>
      <c r="E5" s="114">
        <v>1</v>
      </c>
      <c r="F5" s="114">
        <f>D5*E5</f>
        <v>0</v>
      </c>
      <c r="G5" s="114">
        <f>IF(C5&gt;0,E5,0)</f>
        <v>0</v>
      </c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/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/>
      <c r="D8" s="114">
        <f t="shared" si="0"/>
        <v>0</v>
      </c>
      <c r="E8" s="114">
        <v>3</v>
      </c>
      <c r="F8" s="114">
        <f t="shared" si="1"/>
        <v>0</v>
      </c>
      <c r="G8" s="114">
        <f t="shared" si="2"/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/>
      <c r="D11" s="114">
        <f t="shared" si="0"/>
        <v>0</v>
      </c>
      <c r="E11" s="114">
        <v>0.5</v>
      </c>
      <c r="F11" s="114">
        <f t="shared" si="1"/>
        <v>0</v>
      </c>
      <c r="G11" s="114">
        <f t="shared" si="2"/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/>
      <c r="D12" s="114">
        <f t="shared" si="0"/>
        <v>0</v>
      </c>
      <c r="E12" s="114">
        <v>2</v>
      </c>
      <c r="F12" s="114">
        <f t="shared" si="1"/>
        <v>0</v>
      </c>
      <c r="G12" s="114">
        <f t="shared" si="2"/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/>
      <c r="D13" s="114">
        <f t="shared" si="0"/>
        <v>0</v>
      </c>
      <c r="E13" s="114">
        <v>2</v>
      </c>
      <c r="F13" s="114">
        <f t="shared" si="1"/>
        <v>0</v>
      </c>
      <c r="G13" s="114">
        <f t="shared" si="2"/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/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/>
      <c r="D17" s="114">
        <f t="shared" si="0"/>
        <v>0</v>
      </c>
      <c r="E17" s="114">
        <v>2</v>
      </c>
      <c r="F17" s="114">
        <f t="shared" si="1"/>
        <v>0</v>
      </c>
      <c r="G17" s="114">
        <f t="shared" si="2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/>
      <c r="D18" s="114">
        <f t="shared" si="0"/>
        <v>0</v>
      </c>
      <c r="E18" s="114">
        <v>0.5</v>
      </c>
      <c r="F18" s="114">
        <f t="shared" si="1"/>
        <v>0</v>
      </c>
      <c r="G18" s="114">
        <f t="shared" si="2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3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98</v>
      </c>
      <c r="L25" s="94" t="s">
        <v>99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/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/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/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0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/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0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4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4</v>
      </c>
      <c r="D51" s="114">
        <f t="shared" si="0"/>
        <v>100</v>
      </c>
      <c r="E51" s="114">
        <v>3</v>
      </c>
      <c r="F51" s="114">
        <f t="shared" si="1"/>
        <v>300</v>
      </c>
      <c r="G51" s="114">
        <f t="shared" si="2"/>
        <v>3</v>
      </c>
      <c r="H51" s="4">
        <v>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13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24.5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AE29:AZ29"/>
    <mergeCell ref="B29:C29"/>
    <mergeCell ref="H29:AC29"/>
    <mergeCell ref="AE1:AZ3"/>
    <mergeCell ref="A1:C1"/>
    <mergeCell ref="AE28:AZ28"/>
    <mergeCell ref="B10:C10"/>
    <mergeCell ref="H10:AC10"/>
    <mergeCell ref="B16:C16"/>
    <mergeCell ref="H16:AC16"/>
    <mergeCell ref="A26:C26"/>
    <mergeCell ref="AE26:AZ27"/>
    <mergeCell ref="H19:AC20"/>
    <mergeCell ref="A20:C20"/>
    <mergeCell ref="B27:C27"/>
    <mergeCell ref="H27:AC27"/>
    <mergeCell ref="A43:C43"/>
    <mergeCell ref="A2:C2"/>
    <mergeCell ref="A3:C3"/>
    <mergeCell ref="B4:C4"/>
    <mergeCell ref="H1:AC3"/>
    <mergeCell ref="H32:AC32"/>
    <mergeCell ref="B37:C37"/>
    <mergeCell ref="H37:AC37"/>
    <mergeCell ref="B39:C39"/>
    <mergeCell ref="H39:AC39"/>
    <mergeCell ref="D2:E2"/>
    <mergeCell ref="F2:G2"/>
  </mergeCells>
  <conditionalFormatting sqref="C36:C1048576 J28 J10:J12 J14:J15 J18:J19 J21 J5:J7 C2:C34">
    <cfRule type="cellIs" dxfId="314" priority="6151" operator="equal">
      <formula>1</formula>
    </cfRule>
  </conditionalFormatting>
  <conditionalFormatting sqref="J33:J1048576 J4:J29 C2:C1048576">
    <cfRule type="cellIs" dxfId="313" priority="6146" operator="equal">
      <formula>3</formula>
    </cfRule>
    <cfRule type="cellIs" dxfId="312" priority="6147" operator="equal">
      <formula>4</formula>
    </cfRule>
    <cfRule type="cellIs" dxfId="311" priority="6148" operator="equal">
      <formula>2</formula>
    </cfRule>
    <cfRule type="cellIs" dxfId="310" priority="6149" operator="equal">
      <formula>1</formula>
    </cfRule>
  </conditionalFormatting>
  <conditionalFormatting sqref="C28:C31 J28 C17:C18 C12:C15 C20:C22 J10:J12 J14:J15 J18:J19 J21 J5:J7 C5:C8 C24">
    <cfRule type="cellIs" dxfId="309" priority="6078" operator="equal">
      <formula>2</formula>
    </cfRule>
  </conditionalFormatting>
  <conditionalFormatting sqref="C28:C31 J28 C17:C18 C12:C15 C20:C22 J10:J12 J14:J15 J18:J19 J21 J5:J7 C5:C8 C24">
    <cfRule type="cellIs" dxfId="308" priority="6077" operator="equal">
      <formula>3</formula>
    </cfRule>
  </conditionalFormatting>
  <conditionalFormatting sqref="C28:C31 J28 C17:C18 C12:C15 C20:C22 J10:J12 J14:J15 J18:J19 J21 J5:J7 C5:C8 C24">
    <cfRule type="cellIs" dxfId="307" priority="6076" operator="equal">
      <formula>4</formula>
    </cfRule>
  </conditionalFormatting>
  <conditionalFormatting sqref="AD41:AD44 C41:C51 AD34:AD38 AD26:AD31 H27:AC45 H11:AD13 H15:AD15 H17:AD17 H19:AD24 H11:AC15 H5:AD9 H17:AC24 J9:J29 C5:C39">
    <cfRule type="cellIs" dxfId="306" priority="6072" operator="equal">
      <formula>4</formula>
    </cfRule>
    <cfRule type="cellIs" dxfId="305" priority="6073" operator="equal">
      <formula>3</formula>
    </cfRule>
    <cfRule type="cellIs" dxfId="304" priority="6074" operator="equal">
      <formula>2</formula>
    </cfRule>
    <cfRule type="cellIs" dxfId="303" priority="6075" operator="equal">
      <formula>1</formula>
    </cfRule>
  </conditionalFormatting>
  <conditionalFormatting sqref="H47:AC48">
    <cfRule type="cellIs" dxfId="302" priority="4038" operator="equal">
      <formula>4</formula>
    </cfRule>
    <cfRule type="cellIs" dxfId="301" priority="4039" operator="equal">
      <formula>3</formula>
    </cfRule>
    <cfRule type="cellIs" dxfId="300" priority="4040" operator="equal">
      <formula>2</formula>
    </cfRule>
    <cfRule type="cellIs" dxfId="299" priority="4041" operator="equal">
      <formula>1</formula>
    </cfRule>
  </conditionalFormatting>
  <conditionalFormatting sqref="H47:AC48 C42:C48 AD41:AD44 AD34:AD38 AD26:AD31 C27:C38 H27:AC45 H11:AD13 H15:AD15 H17:AD17 H19:AD24 C11:C13 C15 H11:AC15 C5:C9 H5:AD9 C17:C24 H17:AC24">
    <cfRule type="cellIs" dxfId="298" priority="4030" operator="equal">
      <formula>4</formula>
    </cfRule>
    <cfRule type="cellIs" dxfId="297" priority="4031" operator="equal">
      <formula>4</formula>
    </cfRule>
    <cfRule type="cellIs" dxfId="296" priority="4032" operator="equal">
      <formula>3</formula>
    </cfRule>
    <cfRule type="cellIs" dxfId="295" priority="4033" operator="equal">
      <formula>2</formula>
    </cfRule>
    <cfRule type="cellIs" dxfId="294" priority="4034" operator="equal">
      <formula>2</formula>
    </cfRule>
    <cfRule type="cellIs" dxfId="293" priority="4035" operator="equal">
      <formula>2</formula>
    </cfRule>
    <cfRule type="cellIs" dxfId="292" priority="4036" operator="equal">
      <formula>2</formula>
    </cfRule>
    <cfRule type="cellIs" dxfId="291" priority="4037" operator="equal">
      <formula>1</formula>
    </cfRule>
  </conditionalFormatting>
  <conditionalFormatting sqref="C13">
    <cfRule type="cellIs" dxfId="290" priority="4029" operator="equal">
      <formula>2</formula>
    </cfRule>
  </conditionalFormatting>
  <conditionalFormatting sqref="B46:C46 C47:C48 H47:AC48 C42:C45 AD41:AD44 AD34:AD38 AD26:AD31 C27:C38 H27:AC45 H11:AD13 H15:AD15 H17:AD17 H19:AD24 C11:C13 C15 H11:AC15 C5:C9 H5:AD9 C17:C24 H17:AC24">
    <cfRule type="cellIs" dxfId="289" priority="4028" operator="equal">
      <formula>2</formula>
    </cfRule>
  </conditionalFormatting>
  <conditionalFormatting sqref="C47:C48 H47:AC48 C42:C45 AD41:AD44 AD34:AD38 AD26:AD31 C27:C38 H27:AC45 H11:AD13 H15:AD15 H17:AD17 H19:AD24 C11:C13 C15 H11:AC15 C5:C9 H5:AD9 C17:C24 H17:AC24">
    <cfRule type="cellIs" dxfId="288" priority="4027" operator="equal">
      <formula>4</formula>
    </cfRule>
  </conditionalFormatting>
  <conditionalFormatting sqref="H47:AC48">
    <cfRule type="cellIs" dxfId="287" priority="1912" operator="equal">
      <formula>4</formula>
    </cfRule>
    <cfRule type="cellIs" dxfId="286" priority="1913" operator="equal">
      <formula>3</formula>
    </cfRule>
    <cfRule type="cellIs" dxfId="285" priority="1914" operator="equal">
      <formula>2</formula>
    </cfRule>
    <cfRule type="cellIs" dxfId="284" priority="1915" operator="equal">
      <formula>1</formula>
    </cfRule>
  </conditionalFormatting>
  <conditionalFormatting sqref="H47:AC48">
    <cfRule type="cellIs" dxfId="283" priority="1904" operator="equal">
      <formula>4</formula>
    </cfRule>
    <cfRule type="cellIs" dxfId="282" priority="1905" operator="equal">
      <formula>4</formula>
    </cfRule>
    <cfRule type="cellIs" dxfId="281" priority="1906" operator="equal">
      <formula>3</formula>
    </cfRule>
    <cfRule type="cellIs" dxfId="280" priority="1907" operator="equal">
      <formula>2</formula>
    </cfRule>
    <cfRule type="cellIs" dxfId="279" priority="1908" operator="equal">
      <formula>2</formula>
    </cfRule>
    <cfRule type="cellIs" dxfId="278" priority="1909" operator="equal">
      <formula>2</formula>
    </cfRule>
    <cfRule type="cellIs" dxfId="277" priority="1910" operator="equal">
      <formula>2</formula>
    </cfRule>
    <cfRule type="cellIs" dxfId="276" priority="1911" operator="equal">
      <formula>1</formula>
    </cfRule>
  </conditionalFormatting>
  <conditionalFormatting sqref="B46:C46 C47:C48 H47:AC48">
    <cfRule type="cellIs" dxfId="275" priority="1902" operator="equal">
      <formula>2</formula>
    </cfRule>
  </conditionalFormatting>
  <conditionalFormatting sqref="H47:AC48 AD46:AD47">
    <cfRule type="cellIs" dxfId="274" priority="45" operator="equal">
      <formula>4</formula>
    </cfRule>
    <cfRule type="cellIs" dxfId="273" priority="46" operator="equal">
      <formula>3</formula>
    </cfRule>
    <cfRule type="cellIs" dxfId="272" priority="47" operator="equal">
      <formula>2</formula>
    </cfRule>
    <cfRule type="cellIs" dxfId="271" priority="48" operator="equal">
      <formula>1</formula>
    </cfRule>
  </conditionalFormatting>
  <conditionalFormatting sqref="AD46:AD47 H47:AC48">
    <cfRule type="cellIs" dxfId="270" priority="37" operator="equal">
      <formula>4</formula>
    </cfRule>
    <cfRule type="cellIs" dxfId="269" priority="38" operator="equal">
      <formula>4</formula>
    </cfRule>
    <cfRule type="cellIs" dxfId="268" priority="39" operator="equal">
      <formula>3</formula>
    </cfRule>
    <cfRule type="cellIs" dxfId="267" priority="40" operator="equal">
      <formula>2</formula>
    </cfRule>
    <cfRule type="cellIs" dxfId="266" priority="41" operator="equal">
      <formula>2</formula>
    </cfRule>
    <cfRule type="cellIs" dxfId="265" priority="42" operator="equal">
      <formula>2</formula>
    </cfRule>
    <cfRule type="cellIs" dxfId="264" priority="43" operator="equal">
      <formula>2</formula>
    </cfRule>
    <cfRule type="cellIs" dxfId="263" priority="44" operator="equal">
      <formula>1</formula>
    </cfRule>
  </conditionalFormatting>
  <conditionalFormatting sqref="B46:C46 C47:C48 AD46:AD47 H47:AC48">
    <cfRule type="cellIs" dxfId="262" priority="35" operator="equal">
      <formula>2</formula>
    </cfRule>
  </conditionalFormatting>
  <conditionalFormatting sqref="C47:C48 AD46:AD47 H47:AC48">
    <cfRule type="cellIs" dxfId="261" priority="34" operator="equal">
      <formula>4</formula>
    </cfRule>
  </conditionalFormatting>
  <conditionalFormatting sqref="H50:AC51 H45:AC48 C44:C54 C42">
    <cfRule type="cellIs" dxfId="260" priority="30" operator="equal">
      <formula>4</formula>
    </cfRule>
    <cfRule type="cellIs" dxfId="259" priority="31" operator="equal">
      <formula>3</formula>
    </cfRule>
    <cfRule type="cellIs" dxfId="258" priority="32" operator="equal">
      <formula>2</formula>
    </cfRule>
    <cfRule type="cellIs" dxfId="257" priority="33" operator="equal">
      <formula>1</formula>
    </cfRule>
  </conditionalFormatting>
  <conditionalFormatting sqref="H50:AC51 C45:C51 H45:AC48">
    <cfRule type="cellIs" dxfId="256" priority="22" operator="equal">
      <formula>4</formula>
    </cfRule>
    <cfRule type="cellIs" dxfId="255" priority="23" operator="equal">
      <formula>4</formula>
    </cfRule>
    <cfRule type="cellIs" dxfId="254" priority="24" operator="equal">
      <formula>3</formula>
    </cfRule>
    <cfRule type="cellIs" dxfId="253" priority="25" operator="equal">
      <formula>2</formula>
    </cfRule>
    <cfRule type="cellIs" dxfId="252" priority="26" operator="equal">
      <formula>2</formula>
    </cfRule>
    <cfRule type="cellIs" dxfId="251" priority="27" operator="equal">
      <formula>2</formula>
    </cfRule>
    <cfRule type="cellIs" dxfId="250" priority="28" operator="equal">
      <formula>2</formula>
    </cfRule>
    <cfRule type="cellIs" dxfId="249" priority="29" operator="equal">
      <formula>1</formula>
    </cfRule>
  </conditionalFormatting>
  <conditionalFormatting sqref="B49:C49 C50:C51 H50:AC51 C45:C48 H45:AC48">
    <cfRule type="cellIs" dxfId="248" priority="20" operator="equal">
      <formula>2</formula>
    </cfRule>
  </conditionalFormatting>
  <conditionalFormatting sqref="C50:C51 H50:AC51 C45:C48 H45:AC48">
    <cfRule type="cellIs" dxfId="247" priority="19" operator="equal">
      <formula>4</formula>
    </cfRule>
  </conditionalFormatting>
  <conditionalFormatting sqref="C45:C48 C50:C51 C40:C41 C38 C33:C36 C30:C31 C28 C11:C15 C21:C24 C5:C9 C17:C18">
    <cfRule type="cellIs" dxfId="246" priority="15" operator="equal">
      <formula>4</formula>
    </cfRule>
    <cfRule type="cellIs" dxfId="245" priority="16" operator="equal">
      <formula>3</formula>
    </cfRule>
    <cfRule type="cellIs" dxfId="244" priority="17" operator="equal">
      <formula>2</formula>
    </cfRule>
    <cfRule type="cellIs" dxfId="243" priority="18" operator="equal">
      <formula>1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Classe!A26</f>
        <v>Elève 26</v>
      </c>
      <c r="B1" s="130"/>
      <c r="C1" s="130"/>
      <c r="D1" s="59">
        <f>ROUNDUP((SUM(D5:D51))/B55,0)</f>
        <v>100</v>
      </c>
      <c r="E1" s="109" t="s">
        <v>3</v>
      </c>
      <c r="F1" s="110">
        <f>ROUNDUP((SUM(F5:F51))/B58,0)</f>
        <v>100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/>
      <c r="D5" s="114">
        <f>IF(C5=0,0,IF(C5=1,0,IF(C5=2,30,IF(C5=3,70,100))))</f>
        <v>0</v>
      </c>
      <c r="E5" s="114">
        <v>1</v>
      </c>
      <c r="F5" s="114">
        <f>D5*E5</f>
        <v>0</v>
      </c>
      <c r="G5" s="114">
        <f>IF(C5&gt;0,E5,0)</f>
        <v>0</v>
      </c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/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/>
      <c r="D8" s="114">
        <f t="shared" si="0"/>
        <v>0</v>
      </c>
      <c r="E8" s="114">
        <v>3</v>
      </c>
      <c r="F8" s="114">
        <f t="shared" si="1"/>
        <v>0</v>
      </c>
      <c r="G8" s="114">
        <f t="shared" si="2"/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/>
      <c r="D11" s="114">
        <f t="shared" si="0"/>
        <v>0</v>
      </c>
      <c r="E11" s="114">
        <v>0.5</v>
      </c>
      <c r="F11" s="114">
        <f t="shared" si="1"/>
        <v>0</v>
      </c>
      <c r="G11" s="114">
        <f t="shared" si="2"/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/>
      <c r="D12" s="114">
        <f t="shared" si="0"/>
        <v>0</v>
      </c>
      <c r="E12" s="114">
        <v>2</v>
      </c>
      <c r="F12" s="114">
        <f t="shared" si="1"/>
        <v>0</v>
      </c>
      <c r="G12" s="114">
        <f t="shared" si="2"/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/>
      <c r="D13" s="114">
        <f t="shared" si="0"/>
        <v>0</v>
      </c>
      <c r="E13" s="114">
        <v>2</v>
      </c>
      <c r="F13" s="114">
        <f t="shared" si="1"/>
        <v>0</v>
      </c>
      <c r="G13" s="114">
        <f t="shared" si="2"/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/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/>
      <c r="D17" s="114">
        <f t="shared" si="0"/>
        <v>0</v>
      </c>
      <c r="E17" s="114">
        <v>2</v>
      </c>
      <c r="F17" s="114">
        <f t="shared" si="1"/>
        <v>0</v>
      </c>
      <c r="G17" s="114">
        <f t="shared" si="2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/>
      <c r="D18" s="114">
        <f t="shared" si="0"/>
        <v>0</v>
      </c>
      <c r="E18" s="114">
        <v>0.5</v>
      </c>
      <c r="F18" s="114">
        <f t="shared" si="1"/>
        <v>0</v>
      </c>
      <c r="G18" s="114">
        <f t="shared" si="2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3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99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/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/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/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0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/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0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4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4</v>
      </c>
      <c r="D51" s="114">
        <f t="shared" si="0"/>
        <v>100</v>
      </c>
      <c r="E51" s="114">
        <v>3</v>
      </c>
      <c r="F51" s="114">
        <f t="shared" si="1"/>
        <v>300</v>
      </c>
      <c r="G51" s="114">
        <f t="shared" si="2"/>
        <v>3</v>
      </c>
      <c r="H51" s="4">
        <v>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13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24.5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AE29:AZ29"/>
    <mergeCell ref="B10:C10"/>
    <mergeCell ref="H10:AC10"/>
    <mergeCell ref="H1:AC3"/>
    <mergeCell ref="AE1:AZ3"/>
    <mergeCell ref="A1:C1"/>
    <mergeCell ref="A2:C2"/>
    <mergeCell ref="A3:C3"/>
    <mergeCell ref="B4:C4"/>
    <mergeCell ref="B16:C16"/>
    <mergeCell ref="H16:AC16"/>
    <mergeCell ref="AE26:AZ27"/>
    <mergeCell ref="AE28:AZ28"/>
    <mergeCell ref="D2:E2"/>
    <mergeCell ref="F2:G2"/>
    <mergeCell ref="A43:C43"/>
    <mergeCell ref="H19:AC20"/>
    <mergeCell ref="A20:C20"/>
    <mergeCell ref="B27:C27"/>
    <mergeCell ref="H27:AC27"/>
    <mergeCell ref="B29:C29"/>
    <mergeCell ref="H29:AC29"/>
    <mergeCell ref="A26:C26"/>
    <mergeCell ref="H32:AC32"/>
    <mergeCell ref="B37:C37"/>
    <mergeCell ref="H37:AC37"/>
    <mergeCell ref="B39:C39"/>
    <mergeCell ref="H39:AC39"/>
  </mergeCells>
  <conditionalFormatting sqref="C36:C1048576 J28 J10:J12 J14:J15 J18:J19 J21 J5:J7 C2:C34">
    <cfRule type="cellIs" dxfId="242" priority="3769" operator="equal">
      <formula>1</formula>
    </cfRule>
  </conditionalFormatting>
  <conditionalFormatting sqref="J33:J1048576 J4:J29 C2:C1048576">
    <cfRule type="cellIs" dxfId="241" priority="3765" operator="equal">
      <formula>3</formula>
    </cfRule>
    <cfRule type="cellIs" dxfId="240" priority="3766" operator="equal">
      <formula>4</formula>
    </cfRule>
    <cfRule type="cellIs" dxfId="239" priority="3767" operator="equal">
      <formula>2</formula>
    </cfRule>
    <cfRule type="cellIs" dxfId="238" priority="3768" operator="equal">
      <formula>1</formula>
    </cfRule>
  </conditionalFormatting>
  <conditionalFormatting sqref="C28:C31 J28 C17:C18 C12:C15 C20:C22 J10:J12 J14:J15 J18:J19 J21 J5:J7 C5:C8 C24">
    <cfRule type="cellIs" dxfId="237" priority="3708" operator="equal">
      <formula>2</formula>
    </cfRule>
  </conditionalFormatting>
  <conditionalFormatting sqref="C28:C31 J28 C17:C18 C12:C15 C20:C22 J10:J12 J14:J15 J18:J19 J21 J5:J7 C5:C8 C24">
    <cfRule type="cellIs" dxfId="236" priority="3707" operator="equal">
      <formula>3</formula>
    </cfRule>
  </conditionalFormatting>
  <conditionalFormatting sqref="C28:C31 J28 C17:C18 C12:C15 C20:C22 J10:J12 J14:J15 J18:J19 J21 J5:J7 C5:C8 C24">
    <cfRule type="cellIs" dxfId="235" priority="3706" operator="equal">
      <formula>4</formula>
    </cfRule>
  </conditionalFormatting>
  <conditionalFormatting sqref="AD41:AD44 C41:C51 AD34:AD38 AD26:AD31 H27:AC45 H11:AD13 H15:AD15 H17:AD17 H19:AD24 H11:AC15 H5:AD9 H17:AC24 J9:J29 C5:C39">
    <cfRule type="cellIs" dxfId="234" priority="3702" operator="equal">
      <formula>4</formula>
    </cfRule>
    <cfRule type="cellIs" dxfId="233" priority="3703" operator="equal">
      <formula>3</formula>
    </cfRule>
    <cfRule type="cellIs" dxfId="232" priority="3704" operator="equal">
      <formula>2</formula>
    </cfRule>
    <cfRule type="cellIs" dxfId="231" priority="3705" operator="equal">
      <formula>1</formula>
    </cfRule>
  </conditionalFormatting>
  <conditionalFormatting sqref="H47:AC48">
    <cfRule type="cellIs" dxfId="230" priority="1913" operator="equal">
      <formula>4</formula>
    </cfRule>
    <cfRule type="cellIs" dxfId="229" priority="1914" operator="equal">
      <formula>3</formula>
    </cfRule>
    <cfRule type="cellIs" dxfId="228" priority="1915" operator="equal">
      <formula>2</formula>
    </cfRule>
    <cfRule type="cellIs" dxfId="227" priority="1916" operator="equal">
      <formula>1</formula>
    </cfRule>
  </conditionalFormatting>
  <conditionalFormatting sqref="H47:AC48 C42:C48 AD41:AD44 AD34:AD38 AD26:AD31 C27:C38 H27:AC45 H11:AD13 H15:AD15 H17:AD17 H19:AD24 C11:C13 C15 H11:AC15 C5:C9 H5:AD9 C17:C24 H17:AC24">
    <cfRule type="cellIs" dxfId="226" priority="1905" operator="equal">
      <formula>4</formula>
    </cfRule>
    <cfRule type="cellIs" dxfId="225" priority="1906" operator="equal">
      <formula>4</formula>
    </cfRule>
    <cfRule type="cellIs" dxfId="224" priority="1907" operator="equal">
      <formula>3</formula>
    </cfRule>
    <cfRule type="cellIs" dxfId="223" priority="1908" operator="equal">
      <formula>2</formula>
    </cfRule>
    <cfRule type="cellIs" dxfId="222" priority="1909" operator="equal">
      <formula>2</formula>
    </cfRule>
    <cfRule type="cellIs" dxfId="221" priority="1910" operator="equal">
      <formula>2</formula>
    </cfRule>
    <cfRule type="cellIs" dxfId="220" priority="1911" operator="equal">
      <formula>2</formula>
    </cfRule>
    <cfRule type="cellIs" dxfId="219" priority="1912" operator="equal">
      <formula>1</formula>
    </cfRule>
  </conditionalFormatting>
  <conditionalFormatting sqref="C13">
    <cfRule type="cellIs" dxfId="218" priority="1904" operator="equal">
      <formula>2</formula>
    </cfRule>
  </conditionalFormatting>
  <conditionalFormatting sqref="B46:C46 C47:C48 H47:AC48 C42:C45 AD41:AD44 AD34:AD38 AD26:AD31 C27:C38 H27:AC45 H11:AD13 H15:AD15 H17:AD17 H19:AD24 C11:C13 C15 H11:AC15 C5:C9 H5:AD9 C17:C24 H17:AC24">
    <cfRule type="cellIs" dxfId="217" priority="1903" operator="equal">
      <formula>2</formula>
    </cfRule>
  </conditionalFormatting>
  <conditionalFormatting sqref="C47:C48 H47:AC48 C42:C45 AD41:AD44 AD34:AD38 AD26:AD31 C27:C38 H27:AC45 H11:AD13 H15:AD15 H17:AD17 H19:AD24 C11:C13 C15 H11:AC15 C5:C9 H5:AD9 C17:C24 H17:AC24">
    <cfRule type="cellIs" dxfId="216" priority="1902" operator="equal">
      <formula>4</formula>
    </cfRule>
  </conditionalFormatting>
  <conditionalFormatting sqref="H47:AC48 AD46:AD47">
    <cfRule type="cellIs" dxfId="215" priority="45" operator="equal">
      <formula>4</formula>
    </cfRule>
    <cfRule type="cellIs" dxfId="214" priority="46" operator="equal">
      <formula>3</formula>
    </cfRule>
    <cfRule type="cellIs" dxfId="213" priority="47" operator="equal">
      <formula>2</formula>
    </cfRule>
    <cfRule type="cellIs" dxfId="212" priority="48" operator="equal">
      <formula>1</formula>
    </cfRule>
  </conditionalFormatting>
  <conditionalFormatting sqref="AD46:AD47 H47:AC48">
    <cfRule type="cellIs" dxfId="211" priority="37" operator="equal">
      <formula>4</formula>
    </cfRule>
    <cfRule type="cellIs" dxfId="210" priority="38" operator="equal">
      <formula>4</formula>
    </cfRule>
    <cfRule type="cellIs" dxfId="209" priority="39" operator="equal">
      <formula>3</formula>
    </cfRule>
    <cfRule type="cellIs" dxfId="208" priority="40" operator="equal">
      <formula>2</formula>
    </cfRule>
    <cfRule type="cellIs" dxfId="207" priority="41" operator="equal">
      <formula>2</formula>
    </cfRule>
    <cfRule type="cellIs" dxfId="206" priority="42" operator="equal">
      <formula>2</formula>
    </cfRule>
    <cfRule type="cellIs" dxfId="205" priority="43" operator="equal">
      <formula>2</formula>
    </cfRule>
    <cfRule type="cellIs" dxfId="204" priority="44" operator="equal">
      <formula>1</formula>
    </cfRule>
  </conditionalFormatting>
  <conditionalFormatting sqref="B46:C46 C47:C48 AD46:AD47 H47:AC48">
    <cfRule type="cellIs" dxfId="203" priority="35" operator="equal">
      <formula>2</formula>
    </cfRule>
  </conditionalFormatting>
  <conditionalFormatting sqref="C47:C48 AD46:AD47 H47:AC48">
    <cfRule type="cellIs" dxfId="202" priority="34" operator="equal">
      <formula>4</formula>
    </cfRule>
  </conditionalFormatting>
  <conditionalFormatting sqref="H50:AC51 H45:AC48 C44:C54 C42">
    <cfRule type="cellIs" dxfId="201" priority="30" operator="equal">
      <formula>4</formula>
    </cfRule>
    <cfRule type="cellIs" dxfId="200" priority="31" operator="equal">
      <formula>3</formula>
    </cfRule>
    <cfRule type="cellIs" dxfId="199" priority="32" operator="equal">
      <formula>2</formula>
    </cfRule>
    <cfRule type="cellIs" dxfId="198" priority="33" operator="equal">
      <formula>1</formula>
    </cfRule>
  </conditionalFormatting>
  <conditionalFormatting sqref="H50:AC51 C45:C51 H45:AC48">
    <cfRule type="cellIs" dxfId="197" priority="22" operator="equal">
      <formula>4</formula>
    </cfRule>
    <cfRule type="cellIs" dxfId="196" priority="23" operator="equal">
      <formula>4</formula>
    </cfRule>
    <cfRule type="cellIs" dxfId="195" priority="24" operator="equal">
      <formula>3</formula>
    </cfRule>
    <cfRule type="cellIs" dxfId="194" priority="25" operator="equal">
      <formula>2</formula>
    </cfRule>
    <cfRule type="cellIs" dxfId="193" priority="26" operator="equal">
      <formula>2</formula>
    </cfRule>
    <cfRule type="cellIs" dxfId="192" priority="27" operator="equal">
      <formula>2</formula>
    </cfRule>
    <cfRule type="cellIs" dxfId="191" priority="28" operator="equal">
      <formula>2</formula>
    </cfRule>
    <cfRule type="cellIs" dxfId="190" priority="29" operator="equal">
      <formula>1</formula>
    </cfRule>
  </conditionalFormatting>
  <conditionalFormatting sqref="B49:C49 C50:C51 H50:AC51 C45:C48 H45:AC48">
    <cfRule type="cellIs" dxfId="189" priority="20" operator="equal">
      <formula>2</formula>
    </cfRule>
  </conditionalFormatting>
  <conditionalFormatting sqref="C50:C51 H50:AC51 C45:C48 H45:AC48">
    <cfRule type="cellIs" dxfId="188" priority="19" operator="equal">
      <formula>4</formula>
    </cfRule>
  </conditionalFormatting>
  <conditionalFormatting sqref="C45:C48 C50:C51 C40:C41 C38 C33:C36 C30:C31 C28 C11:C15 C21:C24 C5:C9 C17:C18">
    <cfRule type="cellIs" dxfId="187" priority="15" operator="equal">
      <formula>4</formula>
    </cfRule>
    <cfRule type="cellIs" dxfId="186" priority="16" operator="equal">
      <formula>3</formula>
    </cfRule>
    <cfRule type="cellIs" dxfId="185" priority="17" operator="equal">
      <formula>2</formula>
    </cfRule>
    <cfRule type="cellIs" dxfId="184" priority="18" operator="equal">
      <formula>1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Classe!A27</f>
        <v>Elève 27</v>
      </c>
      <c r="B1" s="130"/>
      <c r="C1" s="130"/>
      <c r="D1" s="59" t="e">
        <f>ROUNDUP((SUM(D5:D53))/B57,0)</f>
        <v>#VALUE!</v>
      </c>
      <c r="E1" s="109" t="s">
        <v>3</v>
      </c>
      <c r="F1" s="110">
        <f>ROUNDUP((SUM(F5:F51))/B58,0)</f>
        <v>100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/>
      <c r="D5" s="114">
        <f>IF(C5=0,0,IF(C5=1,0,IF(C5=2,30,IF(C5=3,70,100))))</f>
        <v>0</v>
      </c>
      <c r="E5" s="114">
        <v>1</v>
      </c>
      <c r="F5" s="114">
        <f>D5*E5</f>
        <v>0</v>
      </c>
      <c r="G5" s="114">
        <f>IF(C5&gt;0,E5,0)</f>
        <v>0</v>
      </c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3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/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/>
      <c r="D8" s="114">
        <f t="shared" si="0"/>
        <v>0</v>
      </c>
      <c r="E8" s="114">
        <v>3</v>
      </c>
      <c r="F8" s="114">
        <f t="shared" si="1"/>
        <v>0</v>
      </c>
      <c r="G8" s="114">
        <f t="shared" si="2"/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/>
      <c r="D11" s="114">
        <f t="shared" si="0"/>
        <v>0</v>
      </c>
      <c r="E11" s="114">
        <v>0.5</v>
      </c>
      <c r="F11" s="114">
        <f t="shared" si="1"/>
        <v>0</v>
      </c>
      <c r="G11" s="114">
        <f t="shared" si="2"/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/>
      <c r="D12" s="114">
        <f t="shared" si="0"/>
        <v>0</v>
      </c>
      <c r="E12" s="114">
        <v>2</v>
      </c>
      <c r="F12" s="114">
        <f t="shared" si="1"/>
        <v>0</v>
      </c>
      <c r="G12" s="114">
        <f t="shared" si="2"/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/>
      <c r="D13" s="114">
        <f t="shared" si="0"/>
        <v>0</v>
      </c>
      <c r="E13" s="114">
        <v>2</v>
      </c>
      <c r="F13" s="114">
        <f t="shared" si="1"/>
        <v>0</v>
      </c>
      <c r="G13" s="114">
        <f t="shared" si="2"/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/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/>
      <c r="D17" s="114">
        <f t="shared" si="0"/>
        <v>0</v>
      </c>
      <c r="E17" s="114">
        <v>2</v>
      </c>
      <c r="F17" s="114">
        <f t="shared" si="1"/>
        <v>0</v>
      </c>
      <c r="G17" s="114">
        <f t="shared" si="2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/>
      <c r="D18" s="114">
        <f t="shared" si="0"/>
        <v>0</v>
      </c>
      <c r="E18" s="114">
        <v>0.5</v>
      </c>
      <c r="F18" s="114">
        <f t="shared" si="1"/>
        <v>0</v>
      </c>
      <c r="G18" s="114">
        <f t="shared" si="2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3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70</v>
      </c>
      <c r="C30" s="20"/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16" t="s">
        <v>71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77" t="s">
        <v>65</v>
      </c>
      <c r="B32" s="78" t="s">
        <v>72</v>
      </c>
      <c r="C32" s="20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s="3" customFormat="1" ht="15" customHeight="1">
      <c r="A33" s="80" t="s">
        <v>63</v>
      </c>
      <c r="B33" s="36" t="s">
        <v>124</v>
      </c>
      <c r="C33" s="37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149">
        <v>4</v>
      </c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50"/>
      <c r="AD33" s="13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</row>
    <row r="34" spans="1:65" ht="15" customHeight="1">
      <c r="A34" s="80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 ht="15" customHeight="1">
      <c r="A35" s="80" t="s">
        <v>65</v>
      </c>
      <c r="B35" s="78" t="s">
        <v>73</v>
      </c>
      <c r="C35" s="20"/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80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 t="s">
        <v>74</v>
      </c>
      <c r="B37" s="16" t="s">
        <v>118</v>
      </c>
      <c r="C37" s="20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55" t="s">
        <v>119</v>
      </c>
      <c r="C38" s="156"/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0</v>
      </c>
      <c r="H38" s="149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50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88" t="s">
        <v>75</v>
      </c>
      <c r="B39" s="16" t="s">
        <v>79</v>
      </c>
      <c r="C39" s="20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157" t="s">
        <v>86</v>
      </c>
      <c r="C40" s="158"/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0</v>
      </c>
      <c r="H40" s="149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50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80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34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>
      <c r="A42" s="88" t="s">
        <v>76</v>
      </c>
      <c r="B42" s="78" t="s">
        <v>81</v>
      </c>
      <c r="C42" s="8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 ht="15.75" thickBot="1">
      <c r="A43" s="88" t="s">
        <v>77</v>
      </c>
      <c r="B43" s="82" t="s">
        <v>82</v>
      </c>
      <c r="C43" s="83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 ht="15.75" thickBot="1">
      <c r="A44" s="29"/>
      <c r="B44" s="29"/>
      <c r="C44" s="31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144" t="s">
        <v>4</v>
      </c>
      <c r="B45" s="145"/>
      <c r="C45" s="146"/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0</v>
      </c>
      <c r="H45" s="34">
        <v>4</v>
      </c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13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18"/>
      <c r="B46" s="36" t="s">
        <v>121</v>
      </c>
      <c r="C46" s="37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9">
        <v>4</v>
      </c>
      <c r="I46" s="49">
        <v>4</v>
      </c>
      <c r="J46" s="49">
        <v>4</v>
      </c>
      <c r="K46" s="49">
        <v>4</v>
      </c>
      <c r="L46" s="49">
        <v>4</v>
      </c>
      <c r="M46" s="49">
        <v>4</v>
      </c>
      <c r="N46" s="49">
        <v>3</v>
      </c>
      <c r="O46" s="49">
        <v>4</v>
      </c>
      <c r="P46" s="49">
        <v>4</v>
      </c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18</v>
      </c>
      <c r="B47" s="16" t="s">
        <v>78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34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19</v>
      </c>
      <c r="B48" s="16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13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77" t="s">
        <v>20</v>
      </c>
      <c r="B49" s="7" t="s">
        <v>92</v>
      </c>
      <c r="C49" s="20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"/>
      <c r="I49" s="4">
        <v>4</v>
      </c>
      <c r="J49" s="4">
        <v>4</v>
      </c>
      <c r="K49" s="4">
        <v>4</v>
      </c>
      <c r="L49" s="4">
        <v>4</v>
      </c>
      <c r="M49" s="4">
        <v>3</v>
      </c>
      <c r="N49" s="4">
        <v>4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13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21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>
      <c r="A51" s="21"/>
      <c r="B51" s="87" t="s">
        <v>89</v>
      </c>
      <c r="C51" s="75">
        <v>4</v>
      </c>
      <c r="D51" s="114">
        <f t="shared" si="0"/>
        <v>100</v>
      </c>
      <c r="E51" s="114">
        <v>3</v>
      </c>
      <c r="F51" s="114">
        <f t="shared" si="1"/>
        <v>300</v>
      </c>
      <c r="G51" s="114">
        <f t="shared" si="2"/>
        <v>3</v>
      </c>
      <c r="H51" s="48">
        <v>4</v>
      </c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77" t="s">
        <v>22</v>
      </c>
      <c r="B52" s="27" t="s">
        <v>93</v>
      </c>
      <c r="C52" s="20"/>
      <c r="D52" s="32">
        <f t="shared" si="0"/>
        <v>0</v>
      </c>
      <c r="E52" s="30"/>
      <c r="F52" s="30"/>
      <c r="G52" s="30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 ht="15.75" thickBot="1">
      <c r="A53" s="22" t="s">
        <v>24</v>
      </c>
      <c r="B53" s="28" t="s">
        <v>94</v>
      </c>
      <c r="C53" s="24"/>
      <c r="D53" s="32">
        <f t="shared" si="0"/>
        <v>0</v>
      </c>
      <c r="E53" s="30"/>
      <c r="F53" s="30"/>
      <c r="G53" s="30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6"/>
      <c r="B54" s="25"/>
      <c r="C54" s="34"/>
      <c r="D54" s="30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29"/>
      <c r="C55" s="29"/>
      <c r="D55" s="30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>
      <c r="A56" s="29"/>
      <c r="B56" s="65" t="s">
        <v>8</v>
      </c>
      <c r="C56" s="29"/>
      <c r="D56" s="29"/>
      <c r="E56" s="31"/>
      <c r="F56" s="31"/>
      <c r="G56" s="31"/>
      <c r="I56" s="31"/>
      <c r="K56" s="33"/>
    </row>
    <row r="57" spans="1:65" s="12" customFormat="1">
      <c r="A57" s="29"/>
      <c r="B57" s="60" t="s">
        <v>130</v>
      </c>
      <c r="C57" s="29"/>
      <c r="E57" s="31"/>
      <c r="F57" s="31"/>
      <c r="G57" s="31"/>
      <c r="I57" s="31"/>
      <c r="K57" s="33"/>
    </row>
    <row r="58" spans="1:65" s="12" customFormat="1" ht="15.75" thickBot="1">
      <c r="A58" s="31"/>
      <c r="B58" s="60">
        <f>SUM(G5:G51)</f>
        <v>21.5</v>
      </c>
      <c r="C58" s="31"/>
      <c r="D58" s="31"/>
      <c r="E58" s="31"/>
      <c r="F58" s="31"/>
      <c r="G58" s="31"/>
      <c r="I58" s="31"/>
      <c r="K58" s="32"/>
    </row>
    <row r="59" spans="1:65" s="12" customFormat="1">
      <c r="A59" s="97" t="s">
        <v>44</v>
      </c>
      <c r="B59" s="84" t="s">
        <v>37</v>
      </c>
      <c r="C59" s="31"/>
      <c r="D59" s="31"/>
      <c r="E59" s="31"/>
      <c r="F59" s="31"/>
      <c r="G59" s="31"/>
      <c r="H59" s="94"/>
      <c r="I59" s="94"/>
      <c r="J59" s="94"/>
      <c r="K59" s="98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65" s="12" customFormat="1">
      <c r="A60" s="99" t="s">
        <v>45</v>
      </c>
      <c r="B60" s="100" t="s">
        <v>38</v>
      </c>
      <c r="C60" s="31"/>
      <c r="D60" s="31"/>
      <c r="E60" s="31"/>
      <c r="F60" s="31"/>
      <c r="G60" s="31"/>
      <c r="H60" s="101"/>
      <c r="I60" s="102"/>
      <c r="J60" s="101"/>
      <c r="K60" s="103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65" s="12" customFormat="1">
      <c r="A61" s="99" t="s">
        <v>46</v>
      </c>
      <c r="B61" s="100" t="s">
        <v>39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47</v>
      </c>
      <c r="B62" s="100" t="s">
        <v>40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48</v>
      </c>
      <c r="B63" s="100" t="s">
        <v>41</v>
      </c>
      <c r="C63" s="31"/>
      <c r="D63" s="31"/>
      <c r="E63" s="31"/>
      <c r="F63" s="31"/>
      <c r="G63" s="31"/>
      <c r="I63" s="31"/>
      <c r="K63" s="32"/>
    </row>
    <row r="64" spans="1:65" s="12" customFormat="1">
      <c r="A64" s="99" t="s">
        <v>49</v>
      </c>
      <c r="B64" s="100" t="s">
        <v>42</v>
      </c>
      <c r="C64" s="31"/>
      <c r="D64" s="31"/>
      <c r="E64" s="31"/>
      <c r="F64" s="31"/>
      <c r="G64" s="31"/>
      <c r="I64" s="31"/>
      <c r="K64" s="32"/>
    </row>
    <row r="65" spans="1:65">
      <c r="A65" s="66" t="s">
        <v>47</v>
      </c>
      <c r="B65" s="85" t="s">
        <v>43</v>
      </c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 ht="15.75" thickBot="1">
      <c r="A66" s="67" t="s">
        <v>50</v>
      </c>
      <c r="B66" s="86" t="s">
        <v>51</v>
      </c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A255" s="31"/>
      <c r="B255" s="12"/>
      <c r="C255" s="31"/>
      <c r="D255" s="31"/>
      <c r="E255" s="31"/>
      <c r="F255" s="31"/>
      <c r="G255" s="31"/>
      <c r="H255" s="12"/>
      <c r="I255" s="31"/>
      <c r="J255" s="12"/>
      <c r="K255" s="3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</row>
    <row r="256" spans="1:65">
      <c r="A256" s="31"/>
      <c r="B256" s="12"/>
      <c r="C256" s="31"/>
      <c r="D256" s="31"/>
      <c r="E256" s="31"/>
      <c r="F256" s="31"/>
      <c r="G256" s="31"/>
      <c r="H256" s="12"/>
      <c r="I256" s="31"/>
      <c r="J256" s="12"/>
      <c r="K256" s="3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</row>
    <row r="257" spans="5:7">
      <c r="E257" s="31"/>
      <c r="F257" s="31"/>
      <c r="G257" s="31"/>
    </row>
  </sheetData>
  <mergeCells count="28">
    <mergeCell ref="AE29:AZ29"/>
    <mergeCell ref="B29:C29"/>
    <mergeCell ref="H29:AC29"/>
    <mergeCell ref="AE1:AZ3"/>
    <mergeCell ref="A1:C1"/>
    <mergeCell ref="AE28:AZ28"/>
    <mergeCell ref="B10:C10"/>
    <mergeCell ref="H10:AC10"/>
    <mergeCell ref="B16:C16"/>
    <mergeCell ref="H16:AC16"/>
    <mergeCell ref="A26:C26"/>
    <mergeCell ref="AE26:AZ27"/>
    <mergeCell ref="H19:AC20"/>
    <mergeCell ref="A20:C20"/>
    <mergeCell ref="B27:C27"/>
    <mergeCell ref="H27:AC27"/>
    <mergeCell ref="A45:C45"/>
    <mergeCell ref="A2:C2"/>
    <mergeCell ref="A3:C3"/>
    <mergeCell ref="B4:C4"/>
    <mergeCell ref="H1:AC3"/>
    <mergeCell ref="H33:AC33"/>
    <mergeCell ref="B38:C38"/>
    <mergeCell ref="H38:AC38"/>
    <mergeCell ref="B40:C40"/>
    <mergeCell ref="H40:AC40"/>
    <mergeCell ref="D2:E2"/>
    <mergeCell ref="F2:G2"/>
  </mergeCells>
  <conditionalFormatting sqref="C37:C1048576 J28 J10:J12 J14:J15 J18:J19 J21 J5:J7 C2:C35">
    <cfRule type="cellIs" dxfId="183" priority="1902" operator="equal">
      <formula>1</formula>
    </cfRule>
  </conditionalFormatting>
  <conditionalFormatting sqref="J34:J1048576 J4:J29 C2:C1048576">
    <cfRule type="cellIs" dxfId="182" priority="1898" operator="equal">
      <formula>3</formula>
    </cfRule>
    <cfRule type="cellIs" dxfId="181" priority="1899" operator="equal">
      <formula>4</formula>
    </cfRule>
    <cfRule type="cellIs" dxfId="180" priority="1900" operator="equal">
      <formula>2</formula>
    </cfRule>
    <cfRule type="cellIs" dxfId="179" priority="1901" operator="equal">
      <formula>1</formula>
    </cfRule>
  </conditionalFormatting>
  <conditionalFormatting sqref="C28:C32 J28 C17:C18 C12:C15 C20:C22 J10:J12 J14:J15 J18:J19 J21 J5:J7 C5:C8 C24">
    <cfRule type="cellIs" dxfId="178" priority="1841" operator="equal">
      <formula>2</formula>
    </cfRule>
  </conditionalFormatting>
  <conditionalFormatting sqref="C28:C32 J28 C17:C18 C12:C15 C20:C22 J10:J12 J14:J15 J18:J19 J21 J5:J7 C5:C8 C24">
    <cfRule type="cellIs" dxfId="177" priority="1840" operator="equal">
      <formula>3</formula>
    </cfRule>
  </conditionalFormatting>
  <conditionalFormatting sqref="C28:C32 J28 C17:C18 C12:C15 C20:C22 J10:J12 J14:J15 J18:J19 J21 J5:J7 C5:C8 C24">
    <cfRule type="cellIs" dxfId="176" priority="1839" operator="equal">
      <formula>4</formula>
    </cfRule>
  </conditionalFormatting>
  <conditionalFormatting sqref="AD35:AD38 AD26:AD32 H27:AC43 H11:AD13 H15:AD15 H17:AD17 H19:AD24 H11:AC15 H5:AD9 H17:AC18 J9:J29 C5:C40">
    <cfRule type="cellIs" dxfId="175" priority="1835" operator="equal">
      <formula>4</formula>
    </cfRule>
    <cfRule type="cellIs" dxfId="174" priority="1836" operator="equal">
      <formula>3</formula>
    </cfRule>
    <cfRule type="cellIs" dxfId="173" priority="1837" operator="equal">
      <formula>2</formula>
    </cfRule>
    <cfRule type="cellIs" dxfId="172" priority="1838" operator="equal">
      <formula>1</formula>
    </cfRule>
  </conditionalFormatting>
  <conditionalFormatting sqref="H49:AC50 AD42:AD46 H43:AC47 AD48:AD49 C42:C53">
    <cfRule type="cellIs" dxfId="171" priority="46" operator="equal">
      <formula>4</formula>
    </cfRule>
    <cfRule type="cellIs" dxfId="170" priority="47" operator="equal">
      <formula>3</formula>
    </cfRule>
    <cfRule type="cellIs" dxfId="169" priority="48" operator="equal">
      <formula>2</formula>
    </cfRule>
    <cfRule type="cellIs" dxfId="168" priority="49" operator="equal">
      <formula>1</formula>
    </cfRule>
  </conditionalFormatting>
  <conditionalFormatting sqref="C43:C50 AD48:AD49 H49:AC50 AD42:AD46 AD35:AD38 AD26:AD32 C27:C39 H27:AC47 H11:AD13 H15:AD15 H17:AD17 H19:AD24 C11:C13 C15 H11:AC15 C5:C9 H5:AD9 C17:C24 H17:AC18">
    <cfRule type="cellIs" dxfId="167" priority="38" operator="equal">
      <formula>4</formula>
    </cfRule>
    <cfRule type="cellIs" dxfId="166" priority="39" operator="equal">
      <formula>4</formula>
    </cfRule>
    <cfRule type="cellIs" dxfId="165" priority="40" operator="equal">
      <formula>3</formula>
    </cfRule>
    <cfRule type="cellIs" dxfId="164" priority="41" operator="equal">
      <formula>2</formula>
    </cfRule>
    <cfRule type="cellIs" dxfId="163" priority="42" operator="equal">
      <formula>2</formula>
    </cfRule>
    <cfRule type="cellIs" dxfId="162" priority="43" operator="equal">
      <formula>2</formula>
    </cfRule>
    <cfRule type="cellIs" dxfId="161" priority="44" operator="equal">
      <formula>2</formula>
    </cfRule>
    <cfRule type="cellIs" dxfId="160" priority="45" operator="equal">
      <formula>1</formula>
    </cfRule>
  </conditionalFormatting>
  <conditionalFormatting sqref="C13">
    <cfRule type="cellIs" dxfId="159" priority="37" operator="equal">
      <formula>2</formula>
    </cfRule>
  </conditionalFormatting>
  <conditionalFormatting sqref="C43:C47 B48:C48 C49:C50 AD48:AD49 H49:AC50 AD42:AD46 AD35:AD38 AD26:AD32 C27:C39 H27:AC47 H11:AD13 H15:AD15 H17:AD17 H19:AD24 C11:C13 C15 H11:AC15 C5:C9 H5:AD9 C17:C24 H17:AC18">
    <cfRule type="cellIs" dxfId="158" priority="36" operator="equal">
      <formula>2</formula>
    </cfRule>
  </conditionalFormatting>
  <conditionalFormatting sqref="C43:C47 C49:C50 AD48:AD49 H49:AC50 AD42:AD46 AD35:AD38 AD26:AD32 C27:C39 H27:AC47 H11:AD13 H15:AD15 H17:AD17 H19:AD24 C11:C13 C15 H11:AC15 C5:C9 H5:AD9 C17:C24 H17:AC18">
    <cfRule type="cellIs" dxfId="157" priority="35" operator="equal">
      <formula>4</formula>
    </cfRule>
  </conditionalFormatting>
  <conditionalFormatting sqref="H52:AC53 H47:AC50 C46:C56 C44">
    <cfRule type="cellIs" dxfId="156" priority="31" operator="equal">
      <formula>4</formula>
    </cfRule>
    <cfRule type="cellIs" dxfId="155" priority="32" operator="equal">
      <formula>3</formula>
    </cfRule>
    <cfRule type="cellIs" dxfId="154" priority="33" operator="equal">
      <formula>2</formula>
    </cfRule>
    <cfRule type="cellIs" dxfId="153" priority="34" operator="equal">
      <formula>1</formula>
    </cfRule>
  </conditionalFormatting>
  <conditionalFormatting sqref="H52:AC53 C47:C53 H47:AC50">
    <cfRule type="cellIs" dxfId="152" priority="23" operator="equal">
      <formula>4</formula>
    </cfRule>
    <cfRule type="cellIs" dxfId="151" priority="24" operator="equal">
      <formula>4</formula>
    </cfRule>
    <cfRule type="cellIs" dxfId="150" priority="25" operator="equal">
      <formula>3</formula>
    </cfRule>
    <cfRule type="cellIs" dxfId="149" priority="26" operator="equal">
      <formula>2</formula>
    </cfRule>
    <cfRule type="cellIs" dxfId="148" priority="27" operator="equal">
      <formula>2</formula>
    </cfRule>
    <cfRule type="cellIs" dxfId="147" priority="28" operator="equal">
      <formula>2</formula>
    </cfRule>
    <cfRule type="cellIs" dxfId="146" priority="29" operator="equal">
      <formula>2</formula>
    </cfRule>
    <cfRule type="cellIs" dxfId="145" priority="30" operator="equal">
      <formula>1</formula>
    </cfRule>
  </conditionalFormatting>
  <conditionalFormatting sqref="B51:C51 C52:C53 H52:AC53 C47:C50 H47:AC50">
    <cfRule type="cellIs" dxfId="144" priority="21" operator="equal">
      <formula>2</formula>
    </cfRule>
  </conditionalFormatting>
  <conditionalFormatting sqref="C52:C53 H52:AC53 C47:C50 H47:AC50">
    <cfRule type="cellIs" dxfId="143" priority="20" operator="equal">
      <formula>4</formula>
    </cfRule>
  </conditionalFormatting>
  <conditionalFormatting sqref="C41:C43 C47:C50 C52:C53 C39 C30:C32 C34:C37 C28 C11:C15 C21:C24 C5:C9 C17:C18">
    <cfRule type="cellIs" dxfId="142" priority="16" operator="equal">
      <formula>4</formula>
    </cfRule>
    <cfRule type="cellIs" dxfId="141" priority="17" operator="equal">
      <formula>3</formula>
    </cfRule>
    <cfRule type="cellIs" dxfId="140" priority="18" operator="equal">
      <formula>2</formula>
    </cfRule>
    <cfRule type="cellIs" dxfId="139" priority="19" operator="equal">
      <formula>1</formula>
    </cfRule>
  </conditionalFormatting>
  <conditionalFormatting sqref="B47">
    <cfRule type="cellIs" dxfId="138" priority="1" operator="equal">
      <formula>2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Classe!A28</f>
        <v>Elève 28</v>
      </c>
      <c r="B1" s="130"/>
      <c r="C1" s="130"/>
      <c r="D1" s="59" t="e">
        <f>ROUNDUP((SUM(D5:D53))/B57,0)</f>
        <v>#VALUE!</v>
      </c>
      <c r="E1" s="109" t="s">
        <v>3</v>
      </c>
      <c r="F1" s="110">
        <f>ROUNDUP((SUM(F5:F51))/B58,0)</f>
        <v>100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/>
      <c r="D5" s="114">
        <f>IF(C5=0,0,IF(C5=1,0,IF(C5=2,30,IF(C5=3,70,100))))</f>
        <v>0</v>
      </c>
      <c r="E5" s="114">
        <v>1</v>
      </c>
      <c r="F5" s="114">
        <f>D5*E5</f>
        <v>0</v>
      </c>
      <c r="G5" s="114">
        <f>IF(C5&gt;0,E5,0)</f>
        <v>0</v>
      </c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3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/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/>
      <c r="D8" s="114">
        <f t="shared" si="0"/>
        <v>0</v>
      </c>
      <c r="E8" s="114">
        <v>3</v>
      </c>
      <c r="F8" s="114">
        <f t="shared" si="1"/>
        <v>0</v>
      </c>
      <c r="G8" s="114">
        <f t="shared" si="2"/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/>
      <c r="D11" s="114">
        <f t="shared" si="0"/>
        <v>0</v>
      </c>
      <c r="E11" s="114">
        <v>0.5</v>
      </c>
      <c r="F11" s="114">
        <f t="shared" si="1"/>
        <v>0</v>
      </c>
      <c r="G11" s="114">
        <f t="shared" si="2"/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/>
      <c r="D12" s="114">
        <f t="shared" si="0"/>
        <v>0</v>
      </c>
      <c r="E12" s="114">
        <v>2</v>
      </c>
      <c r="F12" s="114">
        <f t="shared" si="1"/>
        <v>0</v>
      </c>
      <c r="G12" s="114">
        <f t="shared" si="2"/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/>
      <c r="D13" s="114">
        <f t="shared" si="0"/>
        <v>0</v>
      </c>
      <c r="E13" s="114">
        <v>2</v>
      </c>
      <c r="F13" s="114">
        <f t="shared" si="1"/>
        <v>0</v>
      </c>
      <c r="G13" s="114">
        <f t="shared" si="2"/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/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/>
      <c r="D17" s="114">
        <f t="shared" si="0"/>
        <v>0</v>
      </c>
      <c r="E17" s="114">
        <v>2</v>
      </c>
      <c r="F17" s="114">
        <f t="shared" si="1"/>
        <v>0</v>
      </c>
      <c r="G17" s="114">
        <f t="shared" si="2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/>
      <c r="D18" s="114">
        <f t="shared" si="0"/>
        <v>0</v>
      </c>
      <c r="E18" s="114">
        <v>0.5</v>
      </c>
      <c r="F18" s="114">
        <f t="shared" si="1"/>
        <v>0</v>
      </c>
      <c r="G18" s="114">
        <f t="shared" si="2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3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70</v>
      </c>
      <c r="C30" s="20"/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16" t="s">
        <v>71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77" t="s">
        <v>65</v>
      </c>
      <c r="B32" s="78" t="s">
        <v>72</v>
      </c>
      <c r="C32" s="20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s="3" customFormat="1" ht="15" customHeight="1">
      <c r="A33" s="80" t="s">
        <v>63</v>
      </c>
      <c r="B33" s="36" t="s">
        <v>124</v>
      </c>
      <c r="C33" s="37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149">
        <v>4</v>
      </c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50"/>
      <c r="AD33" s="13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</row>
    <row r="34" spans="1:65" ht="15" customHeight="1">
      <c r="A34" s="80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 ht="15" customHeight="1">
      <c r="A35" s="80" t="s">
        <v>65</v>
      </c>
      <c r="B35" s="78" t="s">
        <v>73</v>
      </c>
      <c r="C35" s="20"/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80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 t="s">
        <v>74</v>
      </c>
      <c r="B37" s="16" t="s">
        <v>118</v>
      </c>
      <c r="C37" s="20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55" t="s">
        <v>119</v>
      </c>
      <c r="C38" s="156"/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0</v>
      </c>
      <c r="H38" s="149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50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88" t="s">
        <v>75</v>
      </c>
      <c r="B39" s="16" t="s">
        <v>79</v>
      </c>
      <c r="C39" s="20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157" t="s">
        <v>86</v>
      </c>
      <c r="C40" s="158"/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0</v>
      </c>
      <c r="H40" s="149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50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80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34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>
      <c r="A42" s="88" t="s">
        <v>76</v>
      </c>
      <c r="B42" s="78" t="s">
        <v>81</v>
      </c>
      <c r="C42" s="8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 ht="15.75" thickBot="1">
      <c r="A43" s="88" t="s">
        <v>77</v>
      </c>
      <c r="B43" s="82" t="s">
        <v>82</v>
      </c>
      <c r="C43" s="83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 ht="15.75" thickBot="1">
      <c r="A44" s="29"/>
      <c r="B44" s="29"/>
      <c r="C44" s="31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144" t="s">
        <v>4</v>
      </c>
      <c r="B45" s="145"/>
      <c r="C45" s="146"/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0</v>
      </c>
      <c r="H45" s="34">
        <v>4</v>
      </c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13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18"/>
      <c r="B46" s="36" t="s">
        <v>121</v>
      </c>
      <c r="C46" s="37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9">
        <v>4</v>
      </c>
      <c r="I46" s="49">
        <v>4</v>
      </c>
      <c r="J46" s="49">
        <v>4</v>
      </c>
      <c r="K46" s="49">
        <v>4</v>
      </c>
      <c r="L46" s="49">
        <v>4</v>
      </c>
      <c r="M46" s="49">
        <v>4</v>
      </c>
      <c r="N46" s="49">
        <v>3</v>
      </c>
      <c r="O46" s="49">
        <v>4</v>
      </c>
      <c r="P46" s="49">
        <v>4</v>
      </c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18</v>
      </c>
      <c r="B47" s="16" t="s">
        <v>78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34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19</v>
      </c>
      <c r="B48" s="16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13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77" t="s">
        <v>20</v>
      </c>
      <c r="B49" s="7" t="s">
        <v>92</v>
      </c>
      <c r="C49" s="20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"/>
      <c r="I49" s="4">
        <v>4</v>
      </c>
      <c r="J49" s="4">
        <v>4</v>
      </c>
      <c r="K49" s="4">
        <v>4</v>
      </c>
      <c r="L49" s="4">
        <v>4</v>
      </c>
      <c r="M49" s="4">
        <v>3</v>
      </c>
      <c r="N49" s="4">
        <v>4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13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21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>
      <c r="A51" s="21"/>
      <c r="B51" s="87" t="s">
        <v>89</v>
      </c>
      <c r="C51" s="75">
        <v>4</v>
      </c>
      <c r="D51" s="114">
        <f t="shared" si="0"/>
        <v>100</v>
      </c>
      <c r="E51" s="114">
        <v>3</v>
      </c>
      <c r="F51" s="114">
        <f t="shared" si="1"/>
        <v>300</v>
      </c>
      <c r="G51" s="114">
        <f t="shared" si="2"/>
        <v>3</v>
      </c>
      <c r="H51" s="48">
        <v>4</v>
      </c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77" t="s">
        <v>22</v>
      </c>
      <c r="B52" s="27" t="s">
        <v>93</v>
      </c>
      <c r="C52" s="20"/>
      <c r="D52" s="32">
        <f t="shared" si="0"/>
        <v>0</v>
      </c>
      <c r="E52" s="30"/>
      <c r="F52" s="30"/>
      <c r="G52" s="30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 ht="15.75" thickBot="1">
      <c r="A53" s="22" t="s">
        <v>24</v>
      </c>
      <c r="B53" s="28" t="s">
        <v>94</v>
      </c>
      <c r="C53" s="24"/>
      <c r="D53" s="32">
        <f t="shared" si="0"/>
        <v>0</v>
      </c>
      <c r="E53" s="30"/>
      <c r="F53" s="30"/>
      <c r="G53" s="30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6"/>
      <c r="B54" s="25"/>
      <c r="C54" s="34"/>
      <c r="D54" s="30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29"/>
      <c r="C55" s="29"/>
      <c r="D55" s="30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>
      <c r="A56" s="29"/>
      <c r="B56" s="65" t="s">
        <v>8</v>
      </c>
      <c r="C56" s="29"/>
      <c r="D56" s="29"/>
      <c r="E56" s="31"/>
      <c r="F56" s="31"/>
      <c r="G56" s="31"/>
      <c r="I56" s="31"/>
      <c r="K56" s="33"/>
    </row>
    <row r="57" spans="1:65" s="12" customFormat="1">
      <c r="A57" s="29"/>
      <c r="B57" s="60" t="s">
        <v>130</v>
      </c>
      <c r="C57" s="29"/>
      <c r="E57" s="31"/>
      <c r="F57" s="31"/>
      <c r="G57" s="31"/>
      <c r="I57" s="31"/>
      <c r="K57" s="33"/>
    </row>
    <row r="58" spans="1:65" s="12" customFormat="1" ht="15.75" thickBot="1">
      <c r="A58" s="31"/>
      <c r="B58" s="60">
        <f>SUM(G5:G51)</f>
        <v>21.5</v>
      </c>
      <c r="C58" s="31"/>
      <c r="D58" s="31"/>
      <c r="E58" s="31"/>
      <c r="F58" s="31"/>
      <c r="G58" s="31"/>
      <c r="I58" s="31"/>
      <c r="K58" s="32"/>
    </row>
    <row r="59" spans="1:65" s="12" customFormat="1">
      <c r="A59" s="97" t="s">
        <v>44</v>
      </c>
      <c r="B59" s="84" t="s">
        <v>37</v>
      </c>
      <c r="C59" s="31"/>
      <c r="D59" s="31"/>
      <c r="E59" s="31"/>
      <c r="F59" s="31"/>
      <c r="G59" s="31"/>
      <c r="H59" s="94"/>
      <c r="I59" s="94"/>
      <c r="J59" s="94"/>
      <c r="K59" s="98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65" s="12" customFormat="1">
      <c r="A60" s="99" t="s">
        <v>45</v>
      </c>
      <c r="B60" s="100" t="s">
        <v>38</v>
      </c>
      <c r="C60" s="31"/>
      <c r="D60" s="31"/>
      <c r="E60" s="31"/>
      <c r="F60" s="31"/>
      <c r="G60" s="31"/>
      <c r="H60" s="101"/>
      <c r="I60" s="102"/>
      <c r="J60" s="101"/>
      <c r="K60" s="103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65" s="12" customFormat="1">
      <c r="A61" s="99" t="s">
        <v>46</v>
      </c>
      <c r="B61" s="100" t="s">
        <v>39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47</v>
      </c>
      <c r="B62" s="100" t="s">
        <v>40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48</v>
      </c>
      <c r="B63" s="100" t="s">
        <v>41</v>
      </c>
      <c r="C63" s="31"/>
      <c r="D63" s="31"/>
      <c r="E63" s="31"/>
      <c r="F63" s="31"/>
      <c r="G63" s="31"/>
      <c r="I63" s="31"/>
      <c r="K63" s="32"/>
    </row>
    <row r="64" spans="1:65" s="12" customFormat="1">
      <c r="A64" s="99" t="s">
        <v>49</v>
      </c>
      <c r="B64" s="100" t="s">
        <v>42</v>
      </c>
      <c r="C64" s="31"/>
      <c r="D64" s="31"/>
      <c r="E64" s="31"/>
      <c r="F64" s="31"/>
      <c r="G64" s="31"/>
      <c r="I64" s="31"/>
      <c r="K64" s="32"/>
    </row>
    <row r="65" spans="1:65">
      <c r="A65" s="66" t="s">
        <v>47</v>
      </c>
      <c r="B65" s="85" t="s">
        <v>43</v>
      </c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 ht="15.75" thickBot="1">
      <c r="A66" s="67" t="s">
        <v>50</v>
      </c>
      <c r="B66" s="86" t="s">
        <v>51</v>
      </c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A255" s="31"/>
      <c r="B255" s="12"/>
      <c r="C255" s="31"/>
      <c r="D255" s="31"/>
      <c r="E255" s="31"/>
      <c r="F255" s="31"/>
      <c r="G255" s="31"/>
      <c r="H255" s="12"/>
      <c r="I255" s="31"/>
      <c r="J255" s="12"/>
      <c r="K255" s="3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</row>
    <row r="256" spans="1:65">
      <c r="A256" s="31"/>
      <c r="B256" s="12"/>
      <c r="C256" s="31"/>
      <c r="D256" s="31"/>
      <c r="E256" s="31"/>
      <c r="F256" s="31"/>
      <c r="G256" s="31"/>
      <c r="H256" s="12"/>
      <c r="I256" s="31"/>
      <c r="J256" s="12"/>
      <c r="K256" s="3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</row>
    <row r="257" spans="5:7">
      <c r="E257" s="31"/>
      <c r="F257" s="31"/>
      <c r="G257" s="31"/>
    </row>
  </sheetData>
  <mergeCells count="28">
    <mergeCell ref="AE29:AZ29"/>
    <mergeCell ref="B29:C29"/>
    <mergeCell ref="H29:AC29"/>
    <mergeCell ref="AE1:AZ3"/>
    <mergeCell ref="A1:C1"/>
    <mergeCell ref="AE28:AZ28"/>
    <mergeCell ref="B10:C10"/>
    <mergeCell ref="H10:AC10"/>
    <mergeCell ref="B16:C16"/>
    <mergeCell ref="H16:AC16"/>
    <mergeCell ref="A26:C26"/>
    <mergeCell ref="AE26:AZ27"/>
    <mergeCell ref="H19:AC20"/>
    <mergeCell ref="A20:C20"/>
    <mergeCell ref="B27:C27"/>
    <mergeCell ref="H27:AC27"/>
    <mergeCell ref="A45:C45"/>
    <mergeCell ref="A2:C2"/>
    <mergeCell ref="A3:C3"/>
    <mergeCell ref="B4:C4"/>
    <mergeCell ref="H1:AC3"/>
    <mergeCell ref="H33:AC33"/>
    <mergeCell ref="B38:C38"/>
    <mergeCell ref="H38:AC38"/>
    <mergeCell ref="B40:C40"/>
    <mergeCell ref="H40:AC40"/>
    <mergeCell ref="D2:E2"/>
    <mergeCell ref="F2:G2"/>
  </mergeCells>
  <conditionalFormatting sqref="C37:C1048576 J28 J10:J12 J14:J15 J18:J19 J21 J5:J7 C2:C35">
    <cfRule type="cellIs" dxfId="137" priority="1902" operator="equal">
      <formula>1</formula>
    </cfRule>
  </conditionalFormatting>
  <conditionalFormatting sqref="J34:J1048576 J4:J29 C2:C1048576">
    <cfRule type="cellIs" dxfId="136" priority="1898" operator="equal">
      <formula>3</formula>
    </cfRule>
    <cfRule type="cellIs" dxfId="135" priority="1899" operator="equal">
      <formula>4</formula>
    </cfRule>
    <cfRule type="cellIs" dxfId="134" priority="1900" operator="equal">
      <formula>2</formula>
    </cfRule>
    <cfRule type="cellIs" dxfId="133" priority="1901" operator="equal">
      <formula>1</formula>
    </cfRule>
  </conditionalFormatting>
  <conditionalFormatting sqref="C28:C32 J28 C17:C18 C12:C15 C20:C22 J10:J12 J14:J15 J18:J19 J21 J5:J7 C5:C8 C24">
    <cfRule type="cellIs" dxfId="132" priority="1841" operator="equal">
      <formula>2</formula>
    </cfRule>
  </conditionalFormatting>
  <conditionalFormatting sqref="C28:C32 J28 C17:C18 C12:C15 C20:C22 J10:J12 J14:J15 J18:J19 J21 J5:J7 C5:C8 C24">
    <cfRule type="cellIs" dxfId="131" priority="1840" operator="equal">
      <formula>3</formula>
    </cfRule>
  </conditionalFormatting>
  <conditionalFormatting sqref="C28:C32 J28 C17:C18 C12:C15 C20:C22 J10:J12 J14:J15 J18:J19 J21 J5:J7 C5:C8 C24">
    <cfRule type="cellIs" dxfId="130" priority="1839" operator="equal">
      <formula>4</formula>
    </cfRule>
  </conditionalFormatting>
  <conditionalFormatting sqref="AD35:AD38 AD26:AD32 H27:AC43 H11:AD13 H15:AD15 H17:AD17 H19:AD24 H11:AC15 H5:AD9 H17:AC18 J9:J29 C5:C40">
    <cfRule type="cellIs" dxfId="129" priority="1835" operator="equal">
      <formula>4</formula>
    </cfRule>
    <cfRule type="cellIs" dxfId="128" priority="1836" operator="equal">
      <formula>3</formula>
    </cfRule>
    <cfRule type="cellIs" dxfId="127" priority="1837" operator="equal">
      <formula>2</formula>
    </cfRule>
    <cfRule type="cellIs" dxfId="126" priority="1838" operator="equal">
      <formula>1</formula>
    </cfRule>
  </conditionalFormatting>
  <conditionalFormatting sqref="H49:AC50 AD42:AD46 H43:AC47 AD48:AD49 C42:C53">
    <cfRule type="cellIs" dxfId="125" priority="46" operator="equal">
      <formula>4</formula>
    </cfRule>
    <cfRule type="cellIs" dxfId="124" priority="47" operator="equal">
      <formula>3</formula>
    </cfRule>
    <cfRule type="cellIs" dxfId="123" priority="48" operator="equal">
      <formula>2</formula>
    </cfRule>
    <cfRule type="cellIs" dxfId="122" priority="49" operator="equal">
      <formula>1</formula>
    </cfRule>
  </conditionalFormatting>
  <conditionalFormatting sqref="C43:C50 AD48:AD49 H49:AC50 AD42:AD46 AD35:AD38 AD26:AD32 C27:C39 H27:AC47 H11:AD13 H15:AD15 H17:AD17 H19:AD24 C11:C13 C15 H11:AC15 C5:C9 H5:AD9 C17:C24 H17:AC18">
    <cfRule type="cellIs" dxfId="121" priority="38" operator="equal">
      <formula>4</formula>
    </cfRule>
    <cfRule type="cellIs" dxfId="120" priority="39" operator="equal">
      <formula>4</formula>
    </cfRule>
    <cfRule type="cellIs" dxfId="119" priority="40" operator="equal">
      <formula>3</formula>
    </cfRule>
    <cfRule type="cellIs" dxfId="118" priority="41" operator="equal">
      <formula>2</formula>
    </cfRule>
    <cfRule type="cellIs" dxfId="117" priority="42" operator="equal">
      <formula>2</formula>
    </cfRule>
    <cfRule type="cellIs" dxfId="116" priority="43" operator="equal">
      <formula>2</formula>
    </cfRule>
    <cfRule type="cellIs" dxfId="115" priority="44" operator="equal">
      <formula>2</formula>
    </cfRule>
    <cfRule type="cellIs" dxfId="114" priority="45" operator="equal">
      <formula>1</formula>
    </cfRule>
  </conditionalFormatting>
  <conditionalFormatting sqref="C13">
    <cfRule type="cellIs" dxfId="113" priority="37" operator="equal">
      <formula>2</formula>
    </cfRule>
  </conditionalFormatting>
  <conditionalFormatting sqref="C43:C47 B48:C48 C49:C50 AD48:AD49 H49:AC50 AD42:AD46 AD35:AD38 AD26:AD32 C27:C39 H27:AC47 H11:AD13 H15:AD15 H17:AD17 H19:AD24 C11:C13 C15 H11:AC15 C5:C9 H5:AD9 C17:C24 H17:AC18">
    <cfRule type="cellIs" dxfId="112" priority="36" operator="equal">
      <formula>2</formula>
    </cfRule>
  </conditionalFormatting>
  <conditionalFormatting sqref="C43:C47 C49:C50 AD48:AD49 H49:AC50 AD42:AD46 AD35:AD38 AD26:AD32 C27:C39 H27:AC47 H11:AD13 H15:AD15 H17:AD17 H19:AD24 C11:C13 C15 H11:AC15 C5:C9 H5:AD9 C17:C24 H17:AC18">
    <cfRule type="cellIs" dxfId="111" priority="35" operator="equal">
      <formula>4</formula>
    </cfRule>
  </conditionalFormatting>
  <conditionalFormatting sqref="H52:AC53 H47:AC50 C46:C56 C44">
    <cfRule type="cellIs" dxfId="110" priority="31" operator="equal">
      <formula>4</formula>
    </cfRule>
    <cfRule type="cellIs" dxfId="109" priority="32" operator="equal">
      <formula>3</formula>
    </cfRule>
    <cfRule type="cellIs" dxfId="108" priority="33" operator="equal">
      <formula>2</formula>
    </cfRule>
    <cfRule type="cellIs" dxfId="107" priority="34" operator="equal">
      <formula>1</formula>
    </cfRule>
  </conditionalFormatting>
  <conditionalFormatting sqref="H52:AC53 C47:C53 H47:AC50">
    <cfRule type="cellIs" dxfId="106" priority="23" operator="equal">
      <formula>4</formula>
    </cfRule>
    <cfRule type="cellIs" dxfId="105" priority="24" operator="equal">
      <formula>4</formula>
    </cfRule>
    <cfRule type="cellIs" dxfId="104" priority="25" operator="equal">
      <formula>3</formula>
    </cfRule>
    <cfRule type="cellIs" dxfId="103" priority="26" operator="equal">
      <formula>2</formula>
    </cfRule>
    <cfRule type="cellIs" dxfId="102" priority="27" operator="equal">
      <formula>2</formula>
    </cfRule>
    <cfRule type="cellIs" dxfId="101" priority="28" operator="equal">
      <formula>2</formula>
    </cfRule>
    <cfRule type="cellIs" dxfId="100" priority="29" operator="equal">
      <formula>2</formula>
    </cfRule>
    <cfRule type="cellIs" dxfId="99" priority="30" operator="equal">
      <formula>1</formula>
    </cfRule>
  </conditionalFormatting>
  <conditionalFormatting sqref="B51:C51 C52:C53 H52:AC53 C47:C50 H47:AC50">
    <cfRule type="cellIs" dxfId="98" priority="21" operator="equal">
      <formula>2</formula>
    </cfRule>
  </conditionalFormatting>
  <conditionalFormatting sqref="C52:C53 H52:AC53 C47:C50 H47:AC50">
    <cfRule type="cellIs" dxfId="97" priority="20" operator="equal">
      <formula>4</formula>
    </cfRule>
  </conditionalFormatting>
  <conditionalFormatting sqref="C41:C43 C47:C50 C52:C53 C39 C30:C32 C34:C37 C28 C11:C15 C21:C24 C5:C9 C17:C18">
    <cfRule type="cellIs" dxfId="96" priority="16" operator="equal">
      <formula>4</formula>
    </cfRule>
    <cfRule type="cellIs" dxfId="95" priority="17" operator="equal">
      <formula>3</formula>
    </cfRule>
    <cfRule type="cellIs" dxfId="94" priority="18" operator="equal">
      <formula>2</formula>
    </cfRule>
    <cfRule type="cellIs" dxfId="93" priority="19" operator="equal">
      <formula>1</formula>
    </cfRule>
  </conditionalFormatting>
  <conditionalFormatting sqref="B47">
    <cfRule type="cellIs" dxfId="92" priority="1" operator="equal">
      <formula>2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</f>
        <v>Elève 2</v>
      </c>
      <c r="B1" s="130"/>
      <c r="C1" s="130"/>
      <c r="D1" s="59">
        <f>ROUNDUP((SUM(D5:D51))/B55,0)</f>
        <v>82</v>
      </c>
      <c r="E1" s="109" t="s">
        <v>3</v>
      </c>
      <c r="F1" s="110">
        <f>ROUNDUP((SUM(F5:F51))/B58,0)</f>
        <v>81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2</v>
      </c>
      <c r="D5" s="114">
        <f>IF(C5=0,0,IF(C5=1,0,IF(C5=2,30,IF(C5=3,70,100))))</f>
        <v>30</v>
      </c>
      <c r="E5" s="114">
        <v>1</v>
      </c>
      <c r="F5" s="114">
        <f>D5*E5</f>
        <v>30</v>
      </c>
      <c r="G5" s="114">
        <f>IF(C5&gt;0,E5,0)</f>
        <v>1</v>
      </c>
      <c r="H5" s="41">
        <v>2</v>
      </c>
      <c r="I5" s="41">
        <v>2</v>
      </c>
      <c r="J5" s="41">
        <v>3</v>
      </c>
      <c r="K5" s="41">
        <v>3</v>
      </c>
      <c r="L5" s="41">
        <v>2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2</v>
      </c>
      <c r="I6" s="4">
        <v>2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77</v>
      </c>
      <c r="AG6" s="45">
        <v>77</v>
      </c>
      <c r="AH6" s="45">
        <v>82</v>
      </c>
      <c r="AI6" s="45">
        <v>86</v>
      </c>
      <c r="AJ6" s="45">
        <v>63</v>
      </c>
      <c r="AK6" s="45">
        <v>80</v>
      </c>
      <c r="AL6" s="45">
        <v>81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2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1</v>
      </c>
      <c r="D13" s="114">
        <f t="shared" si="0"/>
        <v>0</v>
      </c>
      <c r="E13" s="114">
        <v>2</v>
      </c>
      <c r="F13" s="114">
        <f t="shared" si="1"/>
        <v>0</v>
      </c>
      <c r="G13" s="114">
        <f t="shared" si="2"/>
        <v>2</v>
      </c>
      <c r="H13" s="4">
        <v>2</v>
      </c>
      <c r="I13" s="4">
        <v>4</v>
      </c>
      <c r="J13" s="4">
        <v>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14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4</v>
      </c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98</v>
      </c>
      <c r="I25" s="94" t="s">
        <v>99</v>
      </c>
      <c r="J25" s="94" t="s">
        <v>99</v>
      </c>
      <c r="K25" s="94" t="s">
        <v>98</v>
      </c>
      <c r="L25" s="94" t="s">
        <v>98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3</v>
      </c>
      <c r="D28" s="114">
        <f t="shared" si="0"/>
        <v>70</v>
      </c>
      <c r="E28" s="114">
        <v>1</v>
      </c>
      <c r="F28" s="114">
        <f t="shared" si="1"/>
        <v>70</v>
      </c>
      <c r="G28" s="114">
        <f t="shared" si="2"/>
        <v>1</v>
      </c>
      <c r="H28" s="4">
        <v>2</v>
      </c>
      <c r="I28" s="4">
        <v>3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2</v>
      </c>
      <c r="I33" s="4">
        <v>4</v>
      </c>
      <c r="J33" s="4">
        <v>4</v>
      </c>
      <c r="K33" s="4">
        <v>2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3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4</v>
      </c>
      <c r="D40" s="114">
        <f t="shared" si="0"/>
        <v>100</v>
      </c>
      <c r="E40" s="114">
        <v>3</v>
      </c>
      <c r="F40" s="114">
        <f t="shared" si="1"/>
        <v>300</v>
      </c>
      <c r="G40" s="114">
        <f t="shared" si="2"/>
        <v>3</v>
      </c>
      <c r="H40" s="4">
        <v>1</v>
      </c>
      <c r="I40" s="4">
        <v>2</v>
      </c>
      <c r="J40" s="4">
        <v>4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2</v>
      </c>
      <c r="D45" s="114">
        <f t="shared" si="0"/>
        <v>30</v>
      </c>
      <c r="E45" s="114">
        <v>3</v>
      </c>
      <c r="F45" s="114">
        <f t="shared" si="1"/>
        <v>90</v>
      </c>
      <c r="G45" s="114">
        <f t="shared" si="2"/>
        <v>3</v>
      </c>
      <c r="H45" s="4">
        <v>4</v>
      </c>
      <c r="I45" s="4">
        <v>2</v>
      </c>
      <c r="J45" s="4">
        <v>2</v>
      </c>
      <c r="K45" s="4">
        <v>4</v>
      </c>
      <c r="L45" s="4">
        <v>2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2</v>
      </c>
      <c r="J46" s="4">
        <v>2</v>
      </c>
      <c r="K46" s="4">
        <v>4</v>
      </c>
      <c r="L46" s="4">
        <v>3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2</v>
      </c>
      <c r="I48" s="4">
        <v>4</v>
      </c>
      <c r="J48" s="4">
        <v>4</v>
      </c>
      <c r="K48" s="4">
        <v>3</v>
      </c>
      <c r="L48" s="4">
        <v>4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3</v>
      </c>
      <c r="K50" s="4">
        <v>2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1</v>
      </c>
      <c r="D51" s="114">
        <f t="shared" si="0"/>
        <v>0</v>
      </c>
      <c r="E51" s="114">
        <v>3</v>
      </c>
      <c r="F51" s="114">
        <f t="shared" si="1"/>
        <v>0</v>
      </c>
      <c r="G51" s="114">
        <f t="shared" si="2"/>
        <v>3</v>
      </c>
      <c r="H51" s="4">
        <v>4</v>
      </c>
      <c r="I51" s="4">
        <v>4</v>
      </c>
      <c r="J51" s="4">
        <v>3</v>
      </c>
      <c r="K51" s="4">
        <v>3</v>
      </c>
      <c r="L51" s="4">
        <v>3</v>
      </c>
      <c r="M51" s="4">
        <v>1</v>
      </c>
      <c r="N51" s="4">
        <v>1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D2:E2"/>
    <mergeCell ref="F2:G2"/>
    <mergeCell ref="AE29:AZ29"/>
    <mergeCell ref="A2:C2"/>
    <mergeCell ref="A3:C3"/>
    <mergeCell ref="B4:C4"/>
    <mergeCell ref="B10:C10"/>
    <mergeCell ref="H10:AC10"/>
    <mergeCell ref="H1:AC3"/>
    <mergeCell ref="AE1:AZ3"/>
    <mergeCell ref="A1:C1"/>
    <mergeCell ref="AE26:AZ27"/>
    <mergeCell ref="AE28:AZ28"/>
    <mergeCell ref="A26:C26"/>
    <mergeCell ref="B16:C16"/>
    <mergeCell ref="H16:AC16"/>
    <mergeCell ref="H19:AC20"/>
    <mergeCell ref="A20:C20"/>
    <mergeCell ref="B27:C27"/>
    <mergeCell ref="H27:AC27"/>
    <mergeCell ref="B29:C29"/>
    <mergeCell ref="H29:AC29"/>
    <mergeCell ref="H32:AC32"/>
    <mergeCell ref="A43:C43"/>
    <mergeCell ref="B37:C37"/>
    <mergeCell ref="H37:AC37"/>
    <mergeCell ref="B39:C39"/>
    <mergeCell ref="H39:AC39"/>
  </mergeCells>
  <conditionalFormatting sqref="C36:C1048576 J28 J10:J12 J14:J15 J18:J19 J21 J5:J7 C2:C34">
    <cfRule type="cellIs" dxfId="1349" priority="80" operator="equal">
      <formula>1</formula>
    </cfRule>
  </conditionalFormatting>
  <conditionalFormatting sqref="J33:J1048576 J4:J29 C2:C1048576">
    <cfRule type="cellIs" dxfId="1348" priority="75" operator="equal">
      <formula>3</formula>
    </cfRule>
    <cfRule type="cellIs" dxfId="1347" priority="76" operator="equal">
      <formula>4</formula>
    </cfRule>
    <cfRule type="cellIs" dxfId="1346" priority="77" operator="equal">
      <formula>2</formula>
    </cfRule>
    <cfRule type="cellIs" dxfId="1345" priority="78" operator="equal">
      <formula>1</formula>
    </cfRule>
  </conditionalFormatting>
  <conditionalFormatting sqref="C28:C31 J28 C17:C18 C12:C15 C20:C22 J10:J12 J14:J15 J18:J19 J21 J5:J7 C5:C8 C24">
    <cfRule type="cellIs" dxfId="1344" priority="67" operator="equal">
      <formula>2</formula>
    </cfRule>
  </conditionalFormatting>
  <conditionalFormatting sqref="C28:C31 J28 C17:C18 C12:C15 C20:C22 J10:J12 J14:J15 J18:J19 J21 J5:J7 C5:C8 C24">
    <cfRule type="cellIs" dxfId="1343" priority="66" operator="equal">
      <formula>3</formula>
    </cfRule>
  </conditionalFormatting>
  <conditionalFormatting sqref="C28:C31 J28 C17:C18 C12:C15 C20:C22 J10:J12 J14:J15 J18:J19 J21 J5:J7 C5:C8 C24">
    <cfRule type="cellIs" dxfId="1342" priority="65" operator="equal">
      <formula>4</formula>
    </cfRule>
  </conditionalFormatting>
  <conditionalFormatting sqref="AD41:AD44 C41:C51 AD34:AD38 AD26:AD31 H27:AC45 H11:AD13 H15:AD15 H17:AD17 H19:AD24 H11:AC15 H5:AD9 H17:AC18 J9:J29 C5:C39">
    <cfRule type="cellIs" dxfId="1341" priority="61" operator="equal">
      <formula>4</formula>
    </cfRule>
    <cfRule type="cellIs" dxfId="1340" priority="62" operator="equal">
      <formula>3</formula>
    </cfRule>
    <cfRule type="cellIs" dxfId="1339" priority="63" operator="equal">
      <formula>2</formula>
    </cfRule>
    <cfRule type="cellIs" dxfId="1338" priority="64" operator="equal">
      <formula>1</formula>
    </cfRule>
  </conditionalFormatting>
  <conditionalFormatting sqref="H47:AC48 AD46:AD47">
    <cfRule type="cellIs" dxfId="1337" priority="45" operator="equal">
      <formula>4</formula>
    </cfRule>
    <cfRule type="cellIs" dxfId="1336" priority="46" operator="equal">
      <formula>3</formula>
    </cfRule>
    <cfRule type="cellIs" dxfId="1335" priority="47" operator="equal">
      <formula>2</formula>
    </cfRule>
    <cfRule type="cellIs" dxfId="133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1333" priority="37" operator="equal">
      <formula>4</formula>
    </cfRule>
    <cfRule type="cellIs" dxfId="1332" priority="38" operator="equal">
      <formula>4</formula>
    </cfRule>
    <cfRule type="cellIs" dxfId="1331" priority="39" operator="equal">
      <formula>3</formula>
    </cfRule>
    <cfRule type="cellIs" dxfId="1330" priority="40" operator="equal">
      <formula>2</formula>
    </cfRule>
    <cfRule type="cellIs" dxfId="1329" priority="41" operator="equal">
      <formula>2</formula>
    </cfRule>
    <cfRule type="cellIs" dxfId="1328" priority="42" operator="equal">
      <formula>2</formula>
    </cfRule>
    <cfRule type="cellIs" dxfId="1327" priority="43" operator="equal">
      <formula>2</formula>
    </cfRule>
    <cfRule type="cellIs" dxfId="1326" priority="44" operator="equal">
      <formula>1</formula>
    </cfRule>
  </conditionalFormatting>
  <conditionalFormatting sqref="C13">
    <cfRule type="cellIs" dxfId="132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132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1323" priority="34" operator="equal">
      <formula>4</formula>
    </cfRule>
  </conditionalFormatting>
  <conditionalFormatting sqref="H50:AC51 H45:AC48 C44:C54 C42">
    <cfRule type="cellIs" dxfId="1322" priority="30" operator="equal">
      <formula>4</formula>
    </cfRule>
    <cfRule type="cellIs" dxfId="1321" priority="31" operator="equal">
      <formula>3</formula>
    </cfRule>
    <cfRule type="cellIs" dxfId="1320" priority="32" operator="equal">
      <formula>2</formula>
    </cfRule>
    <cfRule type="cellIs" dxfId="1319" priority="33" operator="equal">
      <formula>1</formula>
    </cfRule>
  </conditionalFormatting>
  <conditionalFormatting sqref="H50:AC51 C45:C51 H45:AC48">
    <cfRule type="cellIs" dxfId="1318" priority="22" operator="equal">
      <formula>4</formula>
    </cfRule>
    <cfRule type="cellIs" dxfId="1317" priority="23" operator="equal">
      <formula>4</formula>
    </cfRule>
    <cfRule type="cellIs" dxfId="1316" priority="24" operator="equal">
      <formula>3</formula>
    </cfRule>
    <cfRule type="cellIs" dxfId="1315" priority="25" operator="equal">
      <formula>2</formula>
    </cfRule>
    <cfRule type="cellIs" dxfId="1314" priority="26" operator="equal">
      <formula>2</formula>
    </cfRule>
    <cfRule type="cellIs" dxfId="1313" priority="27" operator="equal">
      <formula>2</formula>
    </cfRule>
    <cfRule type="cellIs" dxfId="1312" priority="28" operator="equal">
      <formula>2</formula>
    </cfRule>
    <cfRule type="cellIs" dxfId="1311" priority="29" operator="equal">
      <formula>1</formula>
    </cfRule>
  </conditionalFormatting>
  <conditionalFormatting sqref="B49:C49 C50:C51 H50:AC51 C45:C48 H45:AC48">
    <cfRule type="cellIs" dxfId="1310" priority="20" operator="equal">
      <formula>2</formula>
    </cfRule>
  </conditionalFormatting>
  <conditionalFormatting sqref="C50:C51 H50:AC51 C45:C48 H45:AC48">
    <cfRule type="cellIs" dxfId="1309" priority="19" operator="equal">
      <formula>4</formula>
    </cfRule>
  </conditionalFormatting>
  <conditionalFormatting sqref="C45:C48 C50:C51 C40:C41 C38 C33:C36 C30:C31 C28 C11:C15 C21:C24 C5:C9 C17:C18">
    <cfRule type="cellIs" dxfId="1308" priority="15" operator="equal">
      <formula>4</formula>
    </cfRule>
    <cfRule type="cellIs" dxfId="1307" priority="16" operator="equal">
      <formula>3</formula>
    </cfRule>
    <cfRule type="cellIs" dxfId="1306" priority="17" operator="equal">
      <formula>2</formula>
    </cfRule>
    <cfRule type="cellIs" dxfId="1305" priority="18" operator="equal">
      <formula>1</formula>
    </cfRule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Classe!A29</f>
        <v>Elève 29</v>
      </c>
      <c r="B1" s="130"/>
      <c r="C1" s="130"/>
      <c r="D1" s="59" t="e">
        <f>ROUNDUP((SUM(D5:D53))/B57,0)</f>
        <v>#VALUE!</v>
      </c>
      <c r="E1" s="109" t="s">
        <v>3</v>
      </c>
      <c r="F1" s="110">
        <f>ROUNDUP((SUM(F5:F51))/B58,0)</f>
        <v>100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/>
      <c r="D5" s="114">
        <f>IF(C5=0,0,IF(C5=1,0,IF(C5=2,30,IF(C5=3,70,100))))</f>
        <v>0</v>
      </c>
      <c r="E5" s="114">
        <v>1</v>
      </c>
      <c r="F5" s="114">
        <f>D5*E5</f>
        <v>0</v>
      </c>
      <c r="G5" s="114">
        <f>IF(C5&gt;0,E5,0)</f>
        <v>0</v>
      </c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3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/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/>
      <c r="D8" s="114">
        <f t="shared" si="0"/>
        <v>0</v>
      </c>
      <c r="E8" s="114">
        <v>3</v>
      </c>
      <c r="F8" s="114">
        <f t="shared" si="1"/>
        <v>0</v>
      </c>
      <c r="G8" s="114">
        <f t="shared" si="2"/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/>
      <c r="D11" s="114">
        <f t="shared" si="0"/>
        <v>0</v>
      </c>
      <c r="E11" s="114">
        <v>0.5</v>
      </c>
      <c r="F11" s="114">
        <f t="shared" si="1"/>
        <v>0</v>
      </c>
      <c r="G11" s="114">
        <f t="shared" si="2"/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/>
      <c r="D12" s="114">
        <f t="shared" si="0"/>
        <v>0</v>
      </c>
      <c r="E12" s="114">
        <v>2</v>
      </c>
      <c r="F12" s="114">
        <f t="shared" si="1"/>
        <v>0</v>
      </c>
      <c r="G12" s="114">
        <f t="shared" si="2"/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/>
      <c r="D13" s="114">
        <f t="shared" si="0"/>
        <v>0</v>
      </c>
      <c r="E13" s="114">
        <v>2</v>
      </c>
      <c r="F13" s="114">
        <f t="shared" si="1"/>
        <v>0</v>
      </c>
      <c r="G13" s="114">
        <f t="shared" si="2"/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/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/>
      <c r="D17" s="114">
        <f t="shared" si="0"/>
        <v>0</v>
      </c>
      <c r="E17" s="114">
        <v>2</v>
      </c>
      <c r="F17" s="114">
        <f t="shared" si="1"/>
        <v>0</v>
      </c>
      <c r="G17" s="114">
        <f t="shared" si="2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/>
      <c r="D18" s="114">
        <f t="shared" si="0"/>
        <v>0</v>
      </c>
      <c r="E18" s="114">
        <v>0.5</v>
      </c>
      <c r="F18" s="114">
        <f t="shared" si="1"/>
        <v>0</v>
      </c>
      <c r="G18" s="114">
        <f t="shared" si="2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3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70</v>
      </c>
      <c r="C30" s="20"/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16" t="s">
        <v>71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77" t="s">
        <v>65</v>
      </c>
      <c r="B32" s="78" t="s">
        <v>72</v>
      </c>
      <c r="C32" s="20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s="3" customFormat="1" ht="15" customHeight="1">
      <c r="A33" s="80" t="s">
        <v>63</v>
      </c>
      <c r="B33" s="36" t="s">
        <v>124</v>
      </c>
      <c r="C33" s="37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149">
        <v>4</v>
      </c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50"/>
      <c r="AD33" s="13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</row>
    <row r="34" spans="1:65" ht="15" customHeight="1">
      <c r="A34" s="80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 ht="15" customHeight="1">
      <c r="A35" s="80" t="s">
        <v>65</v>
      </c>
      <c r="B35" s="78" t="s">
        <v>73</v>
      </c>
      <c r="C35" s="20"/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80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 t="s">
        <v>74</v>
      </c>
      <c r="B37" s="16" t="s">
        <v>118</v>
      </c>
      <c r="C37" s="20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55" t="s">
        <v>119</v>
      </c>
      <c r="C38" s="156"/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0</v>
      </c>
      <c r="H38" s="149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50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88" t="s">
        <v>75</v>
      </c>
      <c r="B39" s="16" t="s">
        <v>79</v>
      </c>
      <c r="C39" s="20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157" t="s">
        <v>86</v>
      </c>
      <c r="C40" s="158"/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0</v>
      </c>
      <c r="H40" s="149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50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80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34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>
      <c r="A42" s="88" t="s">
        <v>76</v>
      </c>
      <c r="B42" s="78" t="s">
        <v>81</v>
      </c>
      <c r="C42" s="8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 ht="15.75" thickBot="1">
      <c r="A43" s="88" t="s">
        <v>77</v>
      </c>
      <c r="B43" s="82" t="s">
        <v>82</v>
      </c>
      <c r="C43" s="83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 ht="15.75" thickBot="1">
      <c r="A44" s="29"/>
      <c r="B44" s="29"/>
      <c r="C44" s="31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144" t="s">
        <v>4</v>
      </c>
      <c r="B45" s="145"/>
      <c r="C45" s="146"/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0</v>
      </c>
      <c r="H45" s="34">
        <v>4</v>
      </c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13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18"/>
      <c r="B46" s="36" t="s">
        <v>121</v>
      </c>
      <c r="C46" s="37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9">
        <v>4</v>
      </c>
      <c r="I46" s="49">
        <v>4</v>
      </c>
      <c r="J46" s="49">
        <v>4</v>
      </c>
      <c r="K46" s="49">
        <v>4</v>
      </c>
      <c r="L46" s="49">
        <v>4</v>
      </c>
      <c r="M46" s="49">
        <v>4</v>
      </c>
      <c r="N46" s="49">
        <v>3</v>
      </c>
      <c r="O46" s="49">
        <v>4</v>
      </c>
      <c r="P46" s="49">
        <v>4</v>
      </c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18</v>
      </c>
      <c r="B47" s="16" t="s">
        <v>78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34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19</v>
      </c>
      <c r="B48" s="16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13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77" t="s">
        <v>20</v>
      </c>
      <c r="B49" s="7" t="s">
        <v>92</v>
      </c>
      <c r="C49" s="20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"/>
      <c r="I49" s="4">
        <v>4</v>
      </c>
      <c r="J49" s="4">
        <v>4</v>
      </c>
      <c r="K49" s="4">
        <v>4</v>
      </c>
      <c r="L49" s="4">
        <v>4</v>
      </c>
      <c r="M49" s="4">
        <v>3</v>
      </c>
      <c r="N49" s="4">
        <v>4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13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21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>
      <c r="A51" s="21"/>
      <c r="B51" s="87" t="s">
        <v>89</v>
      </c>
      <c r="C51" s="75">
        <v>4</v>
      </c>
      <c r="D51" s="114">
        <f t="shared" si="0"/>
        <v>100</v>
      </c>
      <c r="E51" s="114">
        <v>3</v>
      </c>
      <c r="F51" s="114">
        <f t="shared" si="1"/>
        <v>300</v>
      </c>
      <c r="G51" s="114">
        <f t="shared" si="2"/>
        <v>3</v>
      </c>
      <c r="H51" s="48">
        <v>4</v>
      </c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77" t="s">
        <v>22</v>
      </c>
      <c r="B52" s="27" t="s">
        <v>93</v>
      </c>
      <c r="C52" s="20"/>
      <c r="D52" s="32">
        <f t="shared" si="0"/>
        <v>0</v>
      </c>
      <c r="E52" s="30"/>
      <c r="F52" s="30"/>
      <c r="G52" s="30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 ht="15.75" thickBot="1">
      <c r="A53" s="22" t="s">
        <v>24</v>
      </c>
      <c r="B53" s="28" t="s">
        <v>94</v>
      </c>
      <c r="C53" s="24"/>
      <c r="D53" s="32">
        <f t="shared" si="0"/>
        <v>0</v>
      </c>
      <c r="E53" s="30"/>
      <c r="F53" s="30"/>
      <c r="G53" s="30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6"/>
      <c r="B54" s="25"/>
      <c r="C54" s="34"/>
      <c r="D54" s="30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29"/>
      <c r="C55" s="29"/>
      <c r="D55" s="30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>
      <c r="A56" s="29"/>
      <c r="B56" s="65" t="s">
        <v>8</v>
      </c>
      <c r="C56" s="29"/>
      <c r="D56" s="29"/>
      <c r="E56" s="31"/>
      <c r="F56" s="31"/>
      <c r="G56" s="31"/>
      <c r="I56" s="31"/>
      <c r="K56" s="33"/>
    </row>
    <row r="57" spans="1:65" s="12" customFormat="1">
      <c r="A57" s="29"/>
      <c r="B57" s="60" t="s">
        <v>130</v>
      </c>
      <c r="C57" s="29"/>
      <c r="E57" s="31"/>
      <c r="F57" s="31"/>
      <c r="G57" s="31"/>
      <c r="I57" s="31"/>
      <c r="K57" s="33"/>
    </row>
    <row r="58" spans="1:65" s="12" customFormat="1" ht="15.75" thickBot="1">
      <c r="A58" s="31"/>
      <c r="B58" s="60">
        <f>SUM(G5:G51)</f>
        <v>21.5</v>
      </c>
      <c r="C58" s="31"/>
      <c r="D58" s="31"/>
      <c r="E58" s="31"/>
      <c r="F58" s="31"/>
      <c r="G58" s="31"/>
      <c r="I58" s="31"/>
      <c r="K58" s="32"/>
    </row>
    <row r="59" spans="1:65" s="12" customFormat="1">
      <c r="A59" s="97" t="s">
        <v>44</v>
      </c>
      <c r="B59" s="84" t="s">
        <v>37</v>
      </c>
      <c r="C59" s="31"/>
      <c r="D59" s="31"/>
      <c r="E59" s="31"/>
      <c r="F59" s="31"/>
      <c r="G59" s="31"/>
      <c r="H59" s="94"/>
      <c r="I59" s="94"/>
      <c r="J59" s="94"/>
      <c r="K59" s="98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65" s="12" customFormat="1">
      <c r="A60" s="99" t="s">
        <v>45</v>
      </c>
      <c r="B60" s="100" t="s">
        <v>38</v>
      </c>
      <c r="C60" s="31"/>
      <c r="D60" s="31"/>
      <c r="E60" s="31"/>
      <c r="F60" s="31"/>
      <c r="G60" s="31"/>
      <c r="H60" s="101"/>
      <c r="I60" s="102"/>
      <c r="J60" s="101"/>
      <c r="K60" s="103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65" s="12" customFormat="1">
      <c r="A61" s="99" t="s">
        <v>46</v>
      </c>
      <c r="B61" s="100" t="s">
        <v>39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47</v>
      </c>
      <c r="B62" s="100" t="s">
        <v>40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48</v>
      </c>
      <c r="B63" s="100" t="s">
        <v>41</v>
      </c>
      <c r="C63" s="31"/>
      <c r="D63" s="31"/>
      <c r="E63" s="31"/>
      <c r="F63" s="31"/>
      <c r="G63" s="31"/>
      <c r="I63" s="31"/>
      <c r="K63" s="32"/>
    </row>
    <row r="64" spans="1:65" s="12" customFormat="1">
      <c r="A64" s="99" t="s">
        <v>49</v>
      </c>
      <c r="B64" s="100" t="s">
        <v>42</v>
      </c>
      <c r="C64" s="31"/>
      <c r="D64" s="31"/>
      <c r="E64" s="31"/>
      <c r="F64" s="31"/>
      <c r="G64" s="31"/>
      <c r="I64" s="31"/>
      <c r="K64" s="32"/>
    </row>
    <row r="65" spans="1:65">
      <c r="A65" s="66" t="s">
        <v>47</v>
      </c>
      <c r="B65" s="85" t="s">
        <v>43</v>
      </c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 ht="15.75" thickBot="1">
      <c r="A66" s="67" t="s">
        <v>50</v>
      </c>
      <c r="B66" s="86" t="s">
        <v>51</v>
      </c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A255" s="31"/>
      <c r="B255" s="12"/>
      <c r="C255" s="31"/>
      <c r="D255" s="31"/>
      <c r="E255" s="31"/>
      <c r="F255" s="31"/>
      <c r="G255" s="31"/>
      <c r="H255" s="12"/>
      <c r="I255" s="31"/>
      <c r="J255" s="12"/>
      <c r="K255" s="3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</row>
    <row r="256" spans="1:65">
      <c r="A256" s="31"/>
      <c r="B256" s="12"/>
      <c r="C256" s="31"/>
      <c r="D256" s="31"/>
      <c r="E256" s="31"/>
      <c r="F256" s="31"/>
      <c r="G256" s="31"/>
      <c r="H256" s="12"/>
      <c r="I256" s="31"/>
      <c r="J256" s="12"/>
      <c r="K256" s="3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</row>
    <row r="257" spans="5:7">
      <c r="E257" s="31"/>
      <c r="F257" s="31"/>
      <c r="G257" s="31"/>
    </row>
  </sheetData>
  <mergeCells count="28">
    <mergeCell ref="AE29:AZ29"/>
    <mergeCell ref="B29:C29"/>
    <mergeCell ref="H29:AC29"/>
    <mergeCell ref="AE1:AZ3"/>
    <mergeCell ref="A1:C1"/>
    <mergeCell ref="AE28:AZ28"/>
    <mergeCell ref="B10:C10"/>
    <mergeCell ref="H10:AC10"/>
    <mergeCell ref="B16:C16"/>
    <mergeCell ref="H16:AC16"/>
    <mergeCell ref="A26:C26"/>
    <mergeCell ref="AE26:AZ27"/>
    <mergeCell ref="H19:AC20"/>
    <mergeCell ref="A20:C20"/>
    <mergeCell ref="B27:C27"/>
    <mergeCell ref="H27:AC27"/>
    <mergeCell ref="A45:C45"/>
    <mergeCell ref="A2:C2"/>
    <mergeCell ref="A3:C3"/>
    <mergeCell ref="B4:C4"/>
    <mergeCell ref="H1:AC3"/>
    <mergeCell ref="H33:AC33"/>
    <mergeCell ref="B38:C38"/>
    <mergeCell ref="H38:AC38"/>
    <mergeCell ref="B40:C40"/>
    <mergeCell ref="H40:AC40"/>
    <mergeCell ref="D2:E2"/>
    <mergeCell ref="F2:G2"/>
  </mergeCells>
  <conditionalFormatting sqref="C37:C1048576 J28 J10:J12 J14:J15 J18:J19 J21 J5:J7 C2:C35">
    <cfRule type="cellIs" dxfId="91" priority="1902" operator="equal">
      <formula>1</formula>
    </cfRule>
  </conditionalFormatting>
  <conditionalFormatting sqref="J34:J1048576 J4:J29 C2:C1048576">
    <cfRule type="cellIs" dxfId="90" priority="1898" operator="equal">
      <formula>3</formula>
    </cfRule>
    <cfRule type="cellIs" dxfId="89" priority="1899" operator="equal">
      <formula>4</formula>
    </cfRule>
    <cfRule type="cellIs" dxfId="88" priority="1900" operator="equal">
      <formula>2</formula>
    </cfRule>
    <cfRule type="cellIs" dxfId="87" priority="1901" operator="equal">
      <formula>1</formula>
    </cfRule>
  </conditionalFormatting>
  <conditionalFormatting sqref="C28:C32 J28 C17:C18 C12:C15 C20:C22 J10:J12 J14:J15 J18:J19 J21 J5:J7 C5:C8 C24">
    <cfRule type="cellIs" dxfId="86" priority="1841" operator="equal">
      <formula>2</formula>
    </cfRule>
  </conditionalFormatting>
  <conditionalFormatting sqref="C28:C32 J28 C17:C18 C12:C15 C20:C22 J10:J12 J14:J15 J18:J19 J21 J5:J7 C5:C8 C24">
    <cfRule type="cellIs" dxfId="85" priority="1840" operator="equal">
      <formula>3</formula>
    </cfRule>
  </conditionalFormatting>
  <conditionalFormatting sqref="C28:C32 J28 C17:C18 C12:C15 C20:C22 J10:J12 J14:J15 J18:J19 J21 J5:J7 C5:C8 C24">
    <cfRule type="cellIs" dxfId="84" priority="1839" operator="equal">
      <formula>4</formula>
    </cfRule>
  </conditionalFormatting>
  <conditionalFormatting sqref="AD35:AD38 AD26:AD32 H27:AC43 H11:AD13 H15:AD15 H17:AD17 H19:AD24 H11:AC15 H5:AD9 H17:AC18 J9:J29 C5:C40">
    <cfRule type="cellIs" dxfId="83" priority="1835" operator="equal">
      <formula>4</formula>
    </cfRule>
    <cfRule type="cellIs" dxfId="82" priority="1836" operator="equal">
      <formula>3</formula>
    </cfRule>
    <cfRule type="cellIs" dxfId="81" priority="1837" operator="equal">
      <formula>2</formula>
    </cfRule>
    <cfRule type="cellIs" dxfId="80" priority="1838" operator="equal">
      <formula>1</formula>
    </cfRule>
  </conditionalFormatting>
  <conditionalFormatting sqref="H49:AC50 AD42:AD46 H43:AC47 AD48:AD49 C42:C53">
    <cfRule type="cellIs" dxfId="79" priority="46" operator="equal">
      <formula>4</formula>
    </cfRule>
    <cfRule type="cellIs" dxfId="78" priority="47" operator="equal">
      <formula>3</formula>
    </cfRule>
    <cfRule type="cellIs" dxfId="77" priority="48" operator="equal">
      <formula>2</formula>
    </cfRule>
    <cfRule type="cellIs" dxfId="76" priority="49" operator="equal">
      <formula>1</formula>
    </cfRule>
  </conditionalFormatting>
  <conditionalFormatting sqref="C43:C50 AD48:AD49 H49:AC50 AD42:AD46 AD35:AD38 AD26:AD32 C27:C39 H27:AC47 H11:AD13 H15:AD15 H17:AD17 H19:AD24 C11:C13 C15 H11:AC15 C5:C9 H5:AD9 C17:C24 H17:AC18">
    <cfRule type="cellIs" dxfId="75" priority="38" operator="equal">
      <formula>4</formula>
    </cfRule>
    <cfRule type="cellIs" dxfId="74" priority="39" operator="equal">
      <formula>4</formula>
    </cfRule>
    <cfRule type="cellIs" dxfId="73" priority="40" operator="equal">
      <formula>3</formula>
    </cfRule>
    <cfRule type="cellIs" dxfId="72" priority="41" operator="equal">
      <formula>2</formula>
    </cfRule>
    <cfRule type="cellIs" dxfId="71" priority="42" operator="equal">
      <formula>2</formula>
    </cfRule>
    <cfRule type="cellIs" dxfId="70" priority="43" operator="equal">
      <formula>2</formula>
    </cfRule>
    <cfRule type="cellIs" dxfId="69" priority="44" operator="equal">
      <formula>2</formula>
    </cfRule>
    <cfRule type="cellIs" dxfId="68" priority="45" operator="equal">
      <formula>1</formula>
    </cfRule>
  </conditionalFormatting>
  <conditionalFormatting sqref="C13">
    <cfRule type="cellIs" dxfId="67" priority="37" operator="equal">
      <formula>2</formula>
    </cfRule>
  </conditionalFormatting>
  <conditionalFormatting sqref="C43:C47 B48:C48 C49:C50 AD48:AD49 H49:AC50 AD42:AD46 AD35:AD38 AD26:AD32 C27:C39 H27:AC47 H11:AD13 H15:AD15 H17:AD17 H19:AD24 C11:C13 C15 H11:AC15 C5:C9 H5:AD9 C17:C24 H17:AC18">
    <cfRule type="cellIs" dxfId="66" priority="36" operator="equal">
      <formula>2</formula>
    </cfRule>
  </conditionalFormatting>
  <conditionalFormatting sqref="C43:C47 C49:C50 AD48:AD49 H49:AC50 AD42:AD46 AD35:AD38 AD26:AD32 C27:C39 H27:AC47 H11:AD13 H15:AD15 H17:AD17 H19:AD24 C11:C13 C15 H11:AC15 C5:C9 H5:AD9 C17:C24 H17:AC18">
    <cfRule type="cellIs" dxfId="65" priority="35" operator="equal">
      <formula>4</formula>
    </cfRule>
  </conditionalFormatting>
  <conditionalFormatting sqref="H52:AC53 H47:AC50 C46:C56 C44">
    <cfRule type="cellIs" dxfId="64" priority="31" operator="equal">
      <formula>4</formula>
    </cfRule>
    <cfRule type="cellIs" dxfId="63" priority="32" operator="equal">
      <formula>3</formula>
    </cfRule>
    <cfRule type="cellIs" dxfId="62" priority="33" operator="equal">
      <formula>2</formula>
    </cfRule>
    <cfRule type="cellIs" dxfId="61" priority="34" operator="equal">
      <formula>1</formula>
    </cfRule>
  </conditionalFormatting>
  <conditionalFormatting sqref="H52:AC53 C47:C53 H47:AC50">
    <cfRule type="cellIs" dxfId="60" priority="23" operator="equal">
      <formula>4</formula>
    </cfRule>
    <cfRule type="cellIs" dxfId="59" priority="24" operator="equal">
      <formula>4</formula>
    </cfRule>
    <cfRule type="cellIs" dxfId="58" priority="25" operator="equal">
      <formula>3</formula>
    </cfRule>
    <cfRule type="cellIs" dxfId="57" priority="26" operator="equal">
      <formula>2</formula>
    </cfRule>
    <cfRule type="cellIs" dxfId="56" priority="27" operator="equal">
      <formula>2</formula>
    </cfRule>
    <cfRule type="cellIs" dxfId="55" priority="28" operator="equal">
      <formula>2</formula>
    </cfRule>
    <cfRule type="cellIs" dxfId="54" priority="29" operator="equal">
      <formula>2</formula>
    </cfRule>
    <cfRule type="cellIs" dxfId="53" priority="30" operator="equal">
      <formula>1</formula>
    </cfRule>
  </conditionalFormatting>
  <conditionalFormatting sqref="B51:C51 C52:C53 H52:AC53 C47:C50 H47:AC50">
    <cfRule type="cellIs" dxfId="52" priority="21" operator="equal">
      <formula>2</formula>
    </cfRule>
  </conditionalFormatting>
  <conditionalFormatting sqref="C52:C53 H52:AC53 C47:C50 H47:AC50">
    <cfRule type="cellIs" dxfId="51" priority="20" operator="equal">
      <formula>4</formula>
    </cfRule>
  </conditionalFormatting>
  <conditionalFormatting sqref="C41:C43 C47:C50 C52:C53 C39 C30:C32 C34:C37 C28 C11:C15 C21:C24 C5:C9 C17:C18">
    <cfRule type="cellIs" dxfId="50" priority="16" operator="equal">
      <formula>4</formula>
    </cfRule>
    <cfRule type="cellIs" dxfId="49" priority="17" operator="equal">
      <formula>3</formula>
    </cfRule>
    <cfRule type="cellIs" dxfId="48" priority="18" operator="equal">
      <formula>2</formula>
    </cfRule>
    <cfRule type="cellIs" dxfId="47" priority="19" operator="equal">
      <formula>1</formula>
    </cfRule>
  </conditionalFormatting>
  <conditionalFormatting sqref="B47">
    <cfRule type="cellIs" dxfId="46" priority="1" operator="equal">
      <formula>2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Classe!A30</f>
        <v>Elève 30</v>
      </c>
      <c r="B1" s="130"/>
      <c r="C1" s="130"/>
      <c r="D1" s="59" t="e">
        <f>ROUNDUP((SUM(D5:D53))/B57,0)</f>
        <v>#VALUE!</v>
      </c>
      <c r="E1" s="109" t="s">
        <v>3</v>
      </c>
      <c r="F1" s="110">
        <f>ROUNDUP((SUM(F5:F51))/B58,0)</f>
        <v>100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/>
      <c r="D5" s="114">
        <f>IF(C5=0,0,IF(C5=1,0,IF(C5=2,30,IF(C5=3,70,100))))</f>
        <v>0</v>
      </c>
      <c r="E5" s="114">
        <v>1</v>
      </c>
      <c r="F5" s="114">
        <f>D5*E5</f>
        <v>0</v>
      </c>
      <c r="G5" s="114">
        <f>IF(C5&gt;0,E5,0)</f>
        <v>0</v>
      </c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3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/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/>
      <c r="D8" s="114">
        <f t="shared" si="0"/>
        <v>0</v>
      </c>
      <c r="E8" s="114">
        <v>3</v>
      </c>
      <c r="F8" s="114">
        <f t="shared" si="1"/>
        <v>0</v>
      </c>
      <c r="G8" s="114">
        <f t="shared" si="2"/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/>
      <c r="D11" s="114">
        <f t="shared" si="0"/>
        <v>0</v>
      </c>
      <c r="E11" s="114">
        <v>0.5</v>
      </c>
      <c r="F11" s="114">
        <f t="shared" si="1"/>
        <v>0</v>
      </c>
      <c r="G11" s="114">
        <f t="shared" si="2"/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/>
      <c r="D12" s="114">
        <f t="shared" si="0"/>
        <v>0</v>
      </c>
      <c r="E12" s="114">
        <v>2</v>
      </c>
      <c r="F12" s="114">
        <f t="shared" si="1"/>
        <v>0</v>
      </c>
      <c r="G12" s="114">
        <f t="shared" si="2"/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/>
      <c r="D13" s="114">
        <f t="shared" si="0"/>
        <v>0</v>
      </c>
      <c r="E13" s="114">
        <v>2</v>
      </c>
      <c r="F13" s="114">
        <f t="shared" si="1"/>
        <v>0</v>
      </c>
      <c r="G13" s="114">
        <f t="shared" si="2"/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/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/>
      <c r="D17" s="114">
        <f t="shared" si="0"/>
        <v>0</v>
      </c>
      <c r="E17" s="114">
        <v>2</v>
      </c>
      <c r="F17" s="114">
        <f t="shared" si="1"/>
        <v>0</v>
      </c>
      <c r="G17" s="114">
        <f t="shared" si="2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/>
      <c r="D18" s="114">
        <f t="shared" si="0"/>
        <v>0</v>
      </c>
      <c r="E18" s="114">
        <v>0.5</v>
      </c>
      <c r="F18" s="114">
        <f t="shared" si="1"/>
        <v>0</v>
      </c>
      <c r="G18" s="114">
        <f t="shared" si="2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53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70</v>
      </c>
      <c r="C30" s="20"/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16" t="s">
        <v>71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77" t="s">
        <v>65</v>
      </c>
      <c r="B32" s="78" t="s">
        <v>72</v>
      </c>
      <c r="C32" s="20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s="3" customFormat="1" ht="15" customHeight="1">
      <c r="A33" s="80" t="s">
        <v>63</v>
      </c>
      <c r="B33" s="36" t="s">
        <v>124</v>
      </c>
      <c r="C33" s="37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149">
        <v>4</v>
      </c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50"/>
      <c r="AD33" s="13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</row>
    <row r="34" spans="1:65" ht="15" customHeight="1">
      <c r="A34" s="80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 ht="15" customHeight="1">
      <c r="A35" s="80" t="s">
        <v>65</v>
      </c>
      <c r="B35" s="78" t="s">
        <v>73</v>
      </c>
      <c r="C35" s="20"/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80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 t="s">
        <v>74</v>
      </c>
      <c r="B37" s="16" t="s">
        <v>118</v>
      </c>
      <c r="C37" s="20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55" t="s">
        <v>119</v>
      </c>
      <c r="C38" s="156"/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0</v>
      </c>
      <c r="H38" s="149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50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88" t="s">
        <v>75</v>
      </c>
      <c r="B39" s="16" t="s">
        <v>79</v>
      </c>
      <c r="C39" s="20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157" t="s">
        <v>86</v>
      </c>
      <c r="C40" s="158"/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0</v>
      </c>
      <c r="H40" s="149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50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80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34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>
      <c r="A42" s="88" t="s">
        <v>76</v>
      </c>
      <c r="B42" s="78" t="s">
        <v>81</v>
      </c>
      <c r="C42" s="8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 ht="15.75" thickBot="1">
      <c r="A43" s="88" t="s">
        <v>77</v>
      </c>
      <c r="B43" s="82" t="s">
        <v>82</v>
      </c>
      <c r="C43" s="83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 ht="15.75" thickBot="1">
      <c r="A44" s="29"/>
      <c r="B44" s="29"/>
      <c r="C44" s="31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144" t="s">
        <v>4</v>
      </c>
      <c r="B45" s="145"/>
      <c r="C45" s="146"/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0</v>
      </c>
      <c r="H45" s="34">
        <v>4</v>
      </c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13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18"/>
      <c r="B46" s="36" t="s">
        <v>121</v>
      </c>
      <c r="C46" s="37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9">
        <v>4</v>
      </c>
      <c r="I46" s="49">
        <v>4</v>
      </c>
      <c r="J46" s="49">
        <v>4</v>
      </c>
      <c r="K46" s="49">
        <v>4</v>
      </c>
      <c r="L46" s="49">
        <v>4</v>
      </c>
      <c r="M46" s="49">
        <v>4</v>
      </c>
      <c r="N46" s="49">
        <v>3</v>
      </c>
      <c r="O46" s="49">
        <v>4</v>
      </c>
      <c r="P46" s="49">
        <v>4</v>
      </c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18</v>
      </c>
      <c r="B47" s="16" t="s">
        <v>78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34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19</v>
      </c>
      <c r="B48" s="16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13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77" t="s">
        <v>20</v>
      </c>
      <c r="B49" s="7" t="s">
        <v>92</v>
      </c>
      <c r="C49" s="20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"/>
      <c r="I49" s="4">
        <v>4</v>
      </c>
      <c r="J49" s="4">
        <v>4</v>
      </c>
      <c r="K49" s="4">
        <v>4</v>
      </c>
      <c r="L49" s="4">
        <v>4</v>
      </c>
      <c r="M49" s="4">
        <v>3</v>
      </c>
      <c r="N49" s="4">
        <v>4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13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21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>
      <c r="A51" s="21"/>
      <c r="B51" s="87" t="s">
        <v>89</v>
      </c>
      <c r="C51" s="75">
        <v>4</v>
      </c>
      <c r="D51" s="114">
        <f t="shared" si="0"/>
        <v>100</v>
      </c>
      <c r="E51" s="114">
        <v>3</v>
      </c>
      <c r="F51" s="114">
        <f t="shared" si="1"/>
        <v>300</v>
      </c>
      <c r="G51" s="114">
        <f t="shared" si="2"/>
        <v>3</v>
      </c>
      <c r="H51" s="48">
        <v>4</v>
      </c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77" t="s">
        <v>22</v>
      </c>
      <c r="B52" s="27" t="s">
        <v>93</v>
      </c>
      <c r="C52" s="20"/>
      <c r="D52" s="32">
        <f t="shared" si="0"/>
        <v>0</v>
      </c>
      <c r="E52" s="30"/>
      <c r="F52" s="30"/>
      <c r="G52" s="30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 ht="15.75" thickBot="1">
      <c r="A53" s="22" t="s">
        <v>24</v>
      </c>
      <c r="B53" s="28" t="s">
        <v>94</v>
      </c>
      <c r="C53" s="24"/>
      <c r="D53" s="32">
        <f t="shared" si="0"/>
        <v>0</v>
      </c>
      <c r="E53" s="30"/>
      <c r="F53" s="30"/>
      <c r="G53" s="30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6"/>
      <c r="B54" s="25"/>
      <c r="C54" s="34"/>
      <c r="D54" s="30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29"/>
      <c r="C55" s="29"/>
      <c r="D55" s="30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>
      <c r="A56" s="29"/>
      <c r="B56" s="65" t="s">
        <v>8</v>
      </c>
      <c r="C56" s="29"/>
      <c r="D56" s="29"/>
      <c r="E56" s="31"/>
      <c r="F56" s="31"/>
      <c r="G56" s="31"/>
      <c r="I56" s="31"/>
      <c r="K56" s="33"/>
    </row>
    <row r="57" spans="1:65" s="12" customFormat="1">
      <c r="A57" s="29"/>
      <c r="B57" s="60" t="s">
        <v>130</v>
      </c>
      <c r="C57" s="29"/>
      <c r="E57" s="31"/>
      <c r="F57" s="31"/>
      <c r="G57" s="31"/>
      <c r="I57" s="31"/>
      <c r="K57" s="33"/>
    </row>
    <row r="58" spans="1:65" s="12" customFormat="1" ht="15.75" thickBot="1">
      <c r="A58" s="31"/>
      <c r="B58" s="60">
        <f>SUM(G5:G51)</f>
        <v>21.5</v>
      </c>
      <c r="C58" s="31"/>
      <c r="D58" s="31"/>
      <c r="E58" s="31"/>
      <c r="F58" s="31"/>
      <c r="G58" s="31"/>
      <c r="I58" s="31"/>
      <c r="K58" s="32"/>
    </row>
    <row r="59" spans="1:65" s="12" customFormat="1">
      <c r="A59" s="97" t="s">
        <v>44</v>
      </c>
      <c r="B59" s="84" t="s">
        <v>37</v>
      </c>
      <c r="C59" s="31"/>
      <c r="D59" s="31"/>
      <c r="E59" s="31"/>
      <c r="F59" s="31"/>
      <c r="G59" s="31"/>
      <c r="H59" s="94"/>
      <c r="I59" s="94"/>
      <c r="J59" s="94"/>
      <c r="K59" s="98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65" s="12" customFormat="1">
      <c r="A60" s="99" t="s">
        <v>45</v>
      </c>
      <c r="B60" s="100" t="s">
        <v>38</v>
      </c>
      <c r="C60" s="31"/>
      <c r="D60" s="31"/>
      <c r="E60" s="31"/>
      <c r="F60" s="31"/>
      <c r="G60" s="31"/>
      <c r="H60" s="101"/>
      <c r="I60" s="102"/>
      <c r="J60" s="101"/>
      <c r="K60" s="103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65" s="12" customFormat="1">
      <c r="A61" s="99" t="s">
        <v>46</v>
      </c>
      <c r="B61" s="100" t="s">
        <v>39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47</v>
      </c>
      <c r="B62" s="100" t="s">
        <v>40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48</v>
      </c>
      <c r="B63" s="100" t="s">
        <v>41</v>
      </c>
      <c r="C63" s="31"/>
      <c r="D63" s="31"/>
      <c r="E63" s="31"/>
      <c r="F63" s="31"/>
      <c r="G63" s="31"/>
      <c r="I63" s="31"/>
      <c r="K63" s="32"/>
    </row>
    <row r="64" spans="1:65" s="12" customFormat="1">
      <c r="A64" s="99" t="s">
        <v>49</v>
      </c>
      <c r="B64" s="100" t="s">
        <v>42</v>
      </c>
      <c r="C64" s="31"/>
      <c r="D64" s="31"/>
      <c r="E64" s="31"/>
      <c r="F64" s="31"/>
      <c r="G64" s="31"/>
      <c r="I64" s="31"/>
      <c r="K64" s="32"/>
    </row>
    <row r="65" spans="1:65">
      <c r="A65" s="66" t="s">
        <v>47</v>
      </c>
      <c r="B65" s="85" t="s">
        <v>43</v>
      </c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 ht="15.75" thickBot="1">
      <c r="A66" s="67" t="s">
        <v>50</v>
      </c>
      <c r="B66" s="86" t="s">
        <v>51</v>
      </c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A255" s="31"/>
      <c r="B255" s="12"/>
      <c r="C255" s="31"/>
      <c r="D255" s="31"/>
      <c r="E255" s="31"/>
      <c r="F255" s="31"/>
      <c r="G255" s="31"/>
      <c r="H255" s="12"/>
      <c r="I255" s="31"/>
      <c r="J255" s="12"/>
      <c r="K255" s="3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</row>
    <row r="256" spans="1:65">
      <c r="A256" s="31"/>
      <c r="B256" s="12"/>
      <c r="C256" s="31"/>
      <c r="D256" s="31"/>
      <c r="E256" s="31"/>
      <c r="F256" s="31"/>
      <c r="G256" s="31"/>
      <c r="H256" s="12"/>
      <c r="I256" s="31"/>
      <c r="J256" s="12"/>
      <c r="K256" s="3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</row>
    <row r="257" spans="5:7">
      <c r="E257" s="31"/>
      <c r="F257" s="31"/>
      <c r="G257" s="31"/>
    </row>
  </sheetData>
  <mergeCells count="28">
    <mergeCell ref="AE29:AZ29"/>
    <mergeCell ref="B29:C29"/>
    <mergeCell ref="H29:AC29"/>
    <mergeCell ref="AE1:AZ3"/>
    <mergeCell ref="A1:C1"/>
    <mergeCell ref="AE28:AZ28"/>
    <mergeCell ref="B10:C10"/>
    <mergeCell ref="H10:AC10"/>
    <mergeCell ref="B16:C16"/>
    <mergeCell ref="H16:AC16"/>
    <mergeCell ref="A26:C26"/>
    <mergeCell ref="AE26:AZ27"/>
    <mergeCell ref="H19:AC20"/>
    <mergeCell ref="A20:C20"/>
    <mergeCell ref="B27:C27"/>
    <mergeCell ref="H27:AC27"/>
    <mergeCell ref="A45:C45"/>
    <mergeCell ref="A2:C2"/>
    <mergeCell ref="A3:C3"/>
    <mergeCell ref="B4:C4"/>
    <mergeCell ref="H1:AC3"/>
    <mergeCell ref="H33:AC33"/>
    <mergeCell ref="B38:C38"/>
    <mergeCell ref="H38:AC38"/>
    <mergeCell ref="B40:C40"/>
    <mergeCell ref="H40:AC40"/>
    <mergeCell ref="D2:E2"/>
    <mergeCell ref="F2:G2"/>
  </mergeCells>
  <conditionalFormatting sqref="C37:C1048576 J28 J10:J12 J14:J15 J18:J19 J21 J5:J7 C2:C35">
    <cfRule type="cellIs" dxfId="45" priority="1902" operator="equal">
      <formula>1</formula>
    </cfRule>
  </conditionalFormatting>
  <conditionalFormatting sqref="J34:J1048576 J4:J29 C2:C1048576">
    <cfRule type="cellIs" dxfId="44" priority="1898" operator="equal">
      <formula>3</formula>
    </cfRule>
    <cfRule type="cellIs" dxfId="43" priority="1899" operator="equal">
      <formula>4</formula>
    </cfRule>
    <cfRule type="cellIs" dxfId="42" priority="1900" operator="equal">
      <formula>2</formula>
    </cfRule>
    <cfRule type="cellIs" dxfId="41" priority="1901" operator="equal">
      <formula>1</formula>
    </cfRule>
  </conditionalFormatting>
  <conditionalFormatting sqref="C28:C32 J28 C17:C18 C12:C15 C20:C22 J10:J12 J14:J15 J18:J19 J21 J5:J7 C5:C8 C24">
    <cfRule type="cellIs" dxfId="40" priority="1841" operator="equal">
      <formula>2</formula>
    </cfRule>
  </conditionalFormatting>
  <conditionalFormatting sqref="C28:C32 J28 C17:C18 C12:C15 C20:C22 J10:J12 J14:J15 J18:J19 J21 J5:J7 C5:C8 C24">
    <cfRule type="cellIs" dxfId="39" priority="1840" operator="equal">
      <formula>3</formula>
    </cfRule>
  </conditionalFormatting>
  <conditionalFormatting sqref="C28:C32 J28 C17:C18 C12:C15 C20:C22 J10:J12 J14:J15 J18:J19 J21 J5:J7 C5:C8 C24">
    <cfRule type="cellIs" dxfId="38" priority="1839" operator="equal">
      <formula>4</formula>
    </cfRule>
  </conditionalFormatting>
  <conditionalFormatting sqref="AD35:AD38 AD26:AD32 H27:AC43 H11:AD13 H15:AD15 H17:AD17 H19:AD24 H11:AC15 H5:AD9 H17:AC18 J9:J29 C5:C40">
    <cfRule type="cellIs" dxfId="37" priority="1835" operator="equal">
      <formula>4</formula>
    </cfRule>
    <cfRule type="cellIs" dxfId="36" priority="1836" operator="equal">
      <formula>3</formula>
    </cfRule>
    <cfRule type="cellIs" dxfId="35" priority="1837" operator="equal">
      <formula>2</formula>
    </cfRule>
    <cfRule type="cellIs" dxfId="34" priority="1838" operator="equal">
      <formula>1</formula>
    </cfRule>
  </conditionalFormatting>
  <conditionalFormatting sqref="H49:AC50 AD42:AD46 H43:AC47 AD48:AD49 C42:C53">
    <cfRule type="cellIs" dxfId="33" priority="46" operator="equal">
      <formula>4</formula>
    </cfRule>
    <cfRule type="cellIs" dxfId="32" priority="47" operator="equal">
      <formula>3</formula>
    </cfRule>
    <cfRule type="cellIs" dxfId="31" priority="48" operator="equal">
      <formula>2</formula>
    </cfRule>
    <cfRule type="cellIs" dxfId="30" priority="49" operator="equal">
      <formula>1</formula>
    </cfRule>
  </conditionalFormatting>
  <conditionalFormatting sqref="C43:C50 AD48:AD49 H49:AC50 AD42:AD46 AD35:AD38 AD26:AD32 C27:C39 H27:AC47 H11:AD13 H15:AD15 H17:AD17 H19:AD24 C11:C13 C15 H11:AC15 C5:C9 H5:AD9 C17:C24 H17:AC18">
    <cfRule type="cellIs" dxfId="29" priority="38" operator="equal">
      <formula>4</formula>
    </cfRule>
    <cfRule type="cellIs" dxfId="28" priority="39" operator="equal">
      <formula>4</formula>
    </cfRule>
    <cfRule type="cellIs" dxfId="27" priority="40" operator="equal">
      <formula>3</formula>
    </cfRule>
    <cfRule type="cellIs" dxfId="26" priority="41" operator="equal">
      <formula>2</formula>
    </cfRule>
    <cfRule type="cellIs" dxfId="25" priority="42" operator="equal">
      <formula>2</formula>
    </cfRule>
    <cfRule type="cellIs" dxfId="24" priority="43" operator="equal">
      <formula>2</formula>
    </cfRule>
    <cfRule type="cellIs" dxfId="23" priority="44" operator="equal">
      <formula>2</formula>
    </cfRule>
    <cfRule type="cellIs" dxfId="22" priority="45" operator="equal">
      <formula>1</formula>
    </cfRule>
  </conditionalFormatting>
  <conditionalFormatting sqref="C13">
    <cfRule type="cellIs" dxfId="21" priority="37" operator="equal">
      <formula>2</formula>
    </cfRule>
  </conditionalFormatting>
  <conditionalFormatting sqref="C43:C47 B48:C48 C49:C50 AD48:AD49 H49:AC50 AD42:AD46 AD35:AD38 AD26:AD32 C27:C39 H27:AC47 H11:AD13 H15:AD15 H17:AD17 H19:AD24 C11:C13 C15 H11:AC15 C5:C9 H5:AD9 C17:C24 H17:AC18">
    <cfRule type="cellIs" dxfId="20" priority="36" operator="equal">
      <formula>2</formula>
    </cfRule>
  </conditionalFormatting>
  <conditionalFormatting sqref="C43:C47 C49:C50 AD48:AD49 H49:AC50 AD42:AD46 AD35:AD38 AD26:AD32 C27:C39 H27:AC47 H11:AD13 H15:AD15 H17:AD17 H19:AD24 C11:C13 C15 H11:AC15 C5:C9 H5:AD9 C17:C24 H17:AC18">
    <cfRule type="cellIs" dxfId="19" priority="35" operator="equal">
      <formula>4</formula>
    </cfRule>
  </conditionalFormatting>
  <conditionalFormatting sqref="H52:AC53 H47:AC50 C46:C56 C44">
    <cfRule type="cellIs" dxfId="18" priority="31" operator="equal">
      <formula>4</formula>
    </cfRule>
    <cfRule type="cellIs" dxfId="17" priority="32" operator="equal">
      <formula>3</formula>
    </cfRule>
    <cfRule type="cellIs" dxfId="16" priority="33" operator="equal">
      <formula>2</formula>
    </cfRule>
    <cfRule type="cellIs" dxfId="15" priority="34" operator="equal">
      <formula>1</formula>
    </cfRule>
  </conditionalFormatting>
  <conditionalFormatting sqref="H52:AC53 C47:C53 H47:AC50">
    <cfRule type="cellIs" dxfId="14" priority="23" operator="equal">
      <formula>4</formula>
    </cfRule>
    <cfRule type="cellIs" dxfId="13" priority="24" operator="equal">
      <formula>4</formula>
    </cfRule>
    <cfRule type="cellIs" dxfId="12" priority="25" operator="equal">
      <formula>3</formula>
    </cfRule>
    <cfRule type="cellIs" dxfId="11" priority="26" operator="equal">
      <formula>2</formula>
    </cfRule>
    <cfRule type="cellIs" dxfId="10" priority="27" operator="equal">
      <formula>2</formula>
    </cfRule>
    <cfRule type="cellIs" dxfId="9" priority="28" operator="equal">
      <formula>2</formula>
    </cfRule>
    <cfRule type="cellIs" dxfId="8" priority="29" operator="equal">
      <formula>2</formula>
    </cfRule>
    <cfRule type="cellIs" dxfId="7" priority="30" operator="equal">
      <formula>1</formula>
    </cfRule>
  </conditionalFormatting>
  <conditionalFormatting sqref="B51:C51 C52:C53 H52:AC53 C47:C50 H47:AC50">
    <cfRule type="cellIs" dxfId="6" priority="21" operator="equal">
      <formula>2</formula>
    </cfRule>
  </conditionalFormatting>
  <conditionalFormatting sqref="C52:C53 H52:AC53 C47:C50 H47:AC50">
    <cfRule type="cellIs" dxfId="5" priority="20" operator="equal">
      <formula>4</formula>
    </cfRule>
  </conditionalFormatting>
  <conditionalFormatting sqref="C41:C43 C47:C50 C52:C53 C39 C30:C32 C34:C37 C28 C11:C15 C21:C24 C5:C9 C17:C18">
    <cfRule type="cellIs" dxfId="4" priority="16" operator="equal">
      <formula>4</formula>
    </cfRule>
    <cfRule type="cellIs" dxfId="3" priority="17" operator="equal">
      <formula>3</formula>
    </cfRule>
    <cfRule type="cellIs" dxfId="2" priority="18" operator="equal">
      <formula>2</formula>
    </cfRule>
    <cfRule type="cellIs" dxfId="1" priority="19" operator="equal">
      <formula>1</formula>
    </cfRule>
  </conditionalFormatting>
  <conditionalFormatting sqref="B47">
    <cfRule type="cellIs" dxfId="0" priority="1" operator="equal">
      <formula>2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Classe!A3</f>
        <v>Elève 3</v>
      </c>
      <c r="B1" s="130"/>
      <c r="C1" s="130"/>
      <c r="D1" s="59">
        <f>ROUNDUP((SUM(D5:D51))/B55,0)</f>
        <v>69</v>
      </c>
      <c r="E1" s="109" t="s">
        <v>3</v>
      </c>
      <c r="F1" s="110">
        <f>ROUNDUP((SUM(F5:F51))/B58,0)</f>
        <v>59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2</v>
      </c>
      <c r="I5" s="41">
        <v>2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2</v>
      </c>
      <c r="D6" s="114">
        <f t="shared" ref="D6:D51" si="0">IF(C6=0,0,IF(C6=1,0,IF(C6=2,30,IF(C6=3,70,100))))</f>
        <v>30</v>
      </c>
      <c r="E6" s="114">
        <v>3</v>
      </c>
      <c r="F6" s="114">
        <f t="shared" ref="F6:F51" si="1">D6*E6</f>
        <v>90</v>
      </c>
      <c r="G6" s="114">
        <f t="shared" ref="G6:G51" si="2">IF(C6&gt;0,E6,0)</f>
        <v>3</v>
      </c>
      <c r="H6" s="4">
        <v>2</v>
      </c>
      <c r="I6" s="4">
        <v>1</v>
      </c>
      <c r="J6" s="4">
        <v>2</v>
      </c>
      <c r="K6" s="4">
        <v>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75</v>
      </c>
      <c r="AG6" s="45">
        <v>76</v>
      </c>
      <c r="AH6" s="45">
        <v>82</v>
      </c>
      <c r="AI6" s="45">
        <v>77</v>
      </c>
      <c r="AJ6" s="45">
        <v>70</v>
      </c>
      <c r="AK6" s="45">
        <v>58</v>
      </c>
      <c r="AL6" s="45">
        <v>59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2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2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2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2</v>
      </c>
      <c r="D13" s="114">
        <f t="shared" si="0"/>
        <v>30</v>
      </c>
      <c r="E13" s="114">
        <v>2</v>
      </c>
      <c r="F13" s="114">
        <f t="shared" si="1"/>
        <v>60</v>
      </c>
      <c r="G13" s="114">
        <f t="shared" si="2"/>
        <v>2</v>
      </c>
      <c r="H13" s="4">
        <v>2</v>
      </c>
      <c r="I13" s="4">
        <v>1</v>
      </c>
      <c r="J13" s="4">
        <v>2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3</v>
      </c>
      <c r="D17" s="114">
        <f t="shared" si="0"/>
        <v>70</v>
      </c>
      <c r="E17" s="114">
        <v>2</v>
      </c>
      <c r="F17" s="114">
        <f t="shared" si="1"/>
        <v>140</v>
      </c>
      <c r="G17" s="114">
        <f t="shared" si="2"/>
        <v>2</v>
      </c>
      <c r="H17" s="4">
        <v>2</v>
      </c>
      <c r="I17" s="4">
        <v>3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4</v>
      </c>
      <c r="K24" s="57">
        <v>2</v>
      </c>
      <c r="L24" s="57">
        <v>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99</v>
      </c>
      <c r="L25" s="94" t="s">
        <v>99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3</v>
      </c>
      <c r="D28" s="114">
        <f t="shared" si="0"/>
        <v>70</v>
      </c>
      <c r="E28" s="114">
        <v>1</v>
      </c>
      <c r="F28" s="114">
        <f t="shared" si="1"/>
        <v>70</v>
      </c>
      <c r="G28" s="114">
        <f t="shared" si="2"/>
        <v>1</v>
      </c>
      <c r="H28" s="4">
        <v>1</v>
      </c>
      <c r="I28" s="4">
        <v>3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1</v>
      </c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0.5</v>
      </c>
      <c r="H30" s="4">
        <v>1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2</v>
      </c>
      <c r="D33" s="114">
        <f t="shared" si="0"/>
        <v>30</v>
      </c>
      <c r="E33" s="114">
        <v>3</v>
      </c>
      <c r="F33" s="114">
        <f t="shared" si="1"/>
        <v>90</v>
      </c>
      <c r="G33" s="114">
        <f t="shared" si="2"/>
        <v>3</v>
      </c>
      <c r="H33" s="4">
        <v>2</v>
      </c>
      <c r="I33" s="4">
        <v>4</v>
      </c>
      <c r="J33" s="4">
        <v>4</v>
      </c>
      <c r="K33" s="4">
        <v>4</v>
      </c>
      <c r="L33" s="4">
        <v>2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3</v>
      </c>
      <c r="D34" s="114">
        <f t="shared" si="0"/>
        <v>70</v>
      </c>
      <c r="E34" s="114">
        <v>3</v>
      </c>
      <c r="F34" s="114">
        <f t="shared" si="1"/>
        <v>210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3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1</v>
      </c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3</v>
      </c>
      <c r="H35" s="4">
        <v>1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1</v>
      </c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3</v>
      </c>
      <c r="H40" s="4">
        <v>2</v>
      </c>
      <c r="I40" s="4">
        <v>1</v>
      </c>
      <c r="J40" s="4">
        <v>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2</v>
      </c>
      <c r="I45" s="4">
        <v>2</v>
      </c>
      <c r="J45" s="4">
        <v>2</v>
      </c>
      <c r="K45" s="4">
        <v>1</v>
      </c>
      <c r="L45" s="4">
        <v>1</v>
      </c>
      <c r="M45" s="4">
        <v>1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3</v>
      </c>
      <c r="J46" s="4">
        <v>3</v>
      </c>
      <c r="K46" s="4">
        <v>4</v>
      </c>
      <c r="L46" s="4">
        <v>3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3</v>
      </c>
      <c r="D51" s="114">
        <f t="shared" si="0"/>
        <v>70</v>
      </c>
      <c r="E51" s="114">
        <v>3</v>
      </c>
      <c r="F51" s="114">
        <f t="shared" si="1"/>
        <v>210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2</v>
      </c>
      <c r="L51" s="4">
        <v>4</v>
      </c>
      <c r="M51" s="4">
        <v>1</v>
      </c>
      <c r="N51" s="4">
        <v>3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 ht="15.75" thickBot="1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B56" s="84"/>
      <c r="C56" s="31"/>
      <c r="D56" s="31"/>
      <c r="E56" s="31"/>
      <c r="F56" s="31"/>
      <c r="G56" s="31"/>
      <c r="I56" s="31"/>
      <c r="K56" s="32"/>
    </row>
    <row r="57" spans="1:65" s="12" customFormat="1">
      <c r="A57" s="106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107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107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107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107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107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107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8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1304" priority="138" operator="equal">
      <formula>1</formula>
    </cfRule>
  </conditionalFormatting>
  <conditionalFormatting sqref="J33:J1048576 J4:J29 C2:C1048576">
    <cfRule type="cellIs" dxfId="1303" priority="133" operator="equal">
      <formula>3</formula>
    </cfRule>
    <cfRule type="cellIs" dxfId="1302" priority="134" operator="equal">
      <formula>4</formula>
    </cfRule>
    <cfRule type="cellIs" dxfId="1301" priority="135" operator="equal">
      <formula>2</formula>
    </cfRule>
    <cfRule type="cellIs" dxfId="1300" priority="136" operator="equal">
      <formula>1</formula>
    </cfRule>
  </conditionalFormatting>
  <conditionalFormatting sqref="C28:C31 J28 C17:C18 C12:C15 C20:C22 J10:J12 J14:J15 J18:J19 J21 J5:J7 C5:C8 C24">
    <cfRule type="cellIs" dxfId="1299" priority="119" operator="equal">
      <formula>2</formula>
    </cfRule>
  </conditionalFormatting>
  <conditionalFormatting sqref="C28:C31 J28 C17:C18 C12:C15 C20:C22 J10:J12 J14:J15 J18:J19 J21 J5:J7 C5:C8 C24">
    <cfRule type="cellIs" dxfId="1298" priority="118" operator="equal">
      <formula>3</formula>
    </cfRule>
  </conditionalFormatting>
  <conditionalFormatting sqref="C28:C31 J28 C17:C18 C12:C15 C20:C22 J10:J12 J14:J15 J18:J19 J21 J5:J7 C5:C8 C24">
    <cfRule type="cellIs" dxfId="1297" priority="117" operator="equal">
      <formula>4</formula>
    </cfRule>
  </conditionalFormatting>
  <conditionalFormatting sqref="AD41:AD44 C41:C51 AD34:AD38 AD26:AD31 H27:AC45 H11:AD13 H15:AD15 H17:AD17 H19:AD24 H11:AC15 H5:AD9 H17:AC18 J9:J29 C5:C39">
    <cfRule type="cellIs" dxfId="1296" priority="113" operator="equal">
      <formula>4</formula>
    </cfRule>
    <cfRule type="cellIs" dxfId="1295" priority="114" operator="equal">
      <formula>3</formula>
    </cfRule>
    <cfRule type="cellIs" dxfId="1294" priority="115" operator="equal">
      <formula>2</formula>
    </cfRule>
    <cfRule type="cellIs" dxfId="1293" priority="116" operator="equal">
      <formula>1</formula>
    </cfRule>
  </conditionalFormatting>
  <conditionalFormatting sqref="H47:AC48 AD46:AD47">
    <cfRule type="cellIs" dxfId="1292" priority="45" operator="equal">
      <formula>4</formula>
    </cfRule>
    <cfRule type="cellIs" dxfId="1291" priority="46" operator="equal">
      <formula>3</formula>
    </cfRule>
    <cfRule type="cellIs" dxfId="1290" priority="47" operator="equal">
      <formula>2</formula>
    </cfRule>
    <cfRule type="cellIs" dxfId="128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1288" priority="37" operator="equal">
      <formula>4</formula>
    </cfRule>
    <cfRule type="cellIs" dxfId="1287" priority="38" operator="equal">
      <formula>4</formula>
    </cfRule>
    <cfRule type="cellIs" dxfId="1286" priority="39" operator="equal">
      <formula>3</formula>
    </cfRule>
    <cfRule type="cellIs" dxfId="1285" priority="40" operator="equal">
      <formula>2</formula>
    </cfRule>
    <cfRule type="cellIs" dxfId="1284" priority="41" operator="equal">
      <formula>2</formula>
    </cfRule>
    <cfRule type="cellIs" dxfId="1283" priority="42" operator="equal">
      <formula>2</formula>
    </cfRule>
    <cfRule type="cellIs" dxfId="1282" priority="43" operator="equal">
      <formula>2</formula>
    </cfRule>
    <cfRule type="cellIs" dxfId="1281" priority="44" operator="equal">
      <formula>1</formula>
    </cfRule>
  </conditionalFormatting>
  <conditionalFormatting sqref="C13">
    <cfRule type="cellIs" dxfId="128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127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1278" priority="34" operator="equal">
      <formula>4</formula>
    </cfRule>
  </conditionalFormatting>
  <conditionalFormatting sqref="H50:AC51 H45:AC48 C44:C54 C42">
    <cfRule type="cellIs" dxfId="1277" priority="30" operator="equal">
      <formula>4</formula>
    </cfRule>
    <cfRule type="cellIs" dxfId="1276" priority="31" operator="equal">
      <formula>3</formula>
    </cfRule>
    <cfRule type="cellIs" dxfId="1275" priority="32" operator="equal">
      <formula>2</formula>
    </cfRule>
    <cfRule type="cellIs" dxfId="1274" priority="33" operator="equal">
      <formula>1</formula>
    </cfRule>
  </conditionalFormatting>
  <conditionalFormatting sqref="H50:AC51 C45:C51 H45:AC48">
    <cfRule type="cellIs" dxfId="1273" priority="22" operator="equal">
      <formula>4</formula>
    </cfRule>
    <cfRule type="cellIs" dxfId="1272" priority="23" operator="equal">
      <formula>4</formula>
    </cfRule>
    <cfRule type="cellIs" dxfId="1271" priority="24" operator="equal">
      <formula>3</formula>
    </cfRule>
    <cfRule type="cellIs" dxfId="1270" priority="25" operator="equal">
      <formula>2</formula>
    </cfRule>
    <cfRule type="cellIs" dxfId="1269" priority="26" operator="equal">
      <formula>2</formula>
    </cfRule>
    <cfRule type="cellIs" dxfId="1268" priority="27" operator="equal">
      <formula>2</formula>
    </cfRule>
    <cfRule type="cellIs" dxfId="1267" priority="28" operator="equal">
      <formula>2</formula>
    </cfRule>
    <cfRule type="cellIs" dxfId="1266" priority="29" operator="equal">
      <formula>1</formula>
    </cfRule>
  </conditionalFormatting>
  <conditionalFormatting sqref="B49:C49 C50:C51 H50:AC51 C45:C48 H45:AC48">
    <cfRule type="cellIs" dxfId="1265" priority="20" operator="equal">
      <formula>2</formula>
    </cfRule>
  </conditionalFormatting>
  <conditionalFormatting sqref="C50:C51 H50:AC51 C45:C48 H45:AC48">
    <cfRule type="cellIs" dxfId="1264" priority="19" operator="equal">
      <formula>4</formula>
    </cfRule>
  </conditionalFormatting>
  <conditionalFormatting sqref="C45:C48 C50:C51 C40:C41 C38 C33:C36 C30:C31 C28 C11:C15 C21:C24 C5:C9 C17:C18">
    <cfRule type="cellIs" dxfId="1263" priority="15" operator="equal">
      <formula>4</formula>
    </cfRule>
    <cfRule type="cellIs" dxfId="1262" priority="16" operator="equal">
      <formula>3</formula>
    </cfRule>
    <cfRule type="cellIs" dxfId="1261" priority="17" operator="equal">
      <formula>2</formula>
    </cfRule>
    <cfRule type="cellIs" dxfId="1260" priority="18" operator="equal">
      <formula>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Classe!A4</f>
        <v>Elève 4</v>
      </c>
      <c r="B1" s="130"/>
      <c r="C1" s="130"/>
      <c r="D1" s="59">
        <f>ROUNDUP((SUM(D5:D51))/B55,0)</f>
        <v>24</v>
      </c>
      <c r="E1" s="109" t="s">
        <v>3</v>
      </c>
      <c r="F1" s="110">
        <f>ROUNDUP((SUM(F5:F51))/B58,0)</f>
        <v>19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2</v>
      </c>
      <c r="D5" s="114">
        <f>IF(C5=0,0,IF(C5=1,0,IF(C5=2,30,IF(C5=3,70,100))))</f>
        <v>30</v>
      </c>
      <c r="E5" s="114">
        <v>1</v>
      </c>
      <c r="F5" s="114">
        <f>D5*E5</f>
        <v>30</v>
      </c>
      <c r="G5" s="114">
        <f>IF(C5&gt;0,E5,0)</f>
        <v>1</v>
      </c>
      <c r="H5" s="41">
        <v>1</v>
      </c>
      <c r="I5" s="41">
        <v>4</v>
      </c>
      <c r="J5" s="41">
        <v>2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1</v>
      </c>
      <c r="D6" s="114">
        <f t="shared" ref="D6:D51" si="0">IF(C6=0,0,IF(C6=1,0,IF(C6=2,30,IF(C6=3,70,100))))</f>
        <v>0</v>
      </c>
      <c r="E6" s="114">
        <v>3</v>
      </c>
      <c r="F6" s="114">
        <f t="shared" ref="F6:F51" si="1">D6*E6</f>
        <v>0</v>
      </c>
      <c r="G6" s="114">
        <f t="shared" ref="G6:G51" si="2">IF(C6&gt;0,E6,0)</f>
        <v>3</v>
      </c>
      <c r="H6" s="4">
        <v>1</v>
      </c>
      <c r="I6" s="4">
        <v>1</v>
      </c>
      <c r="J6" s="4">
        <v>1</v>
      </c>
      <c r="K6" s="4">
        <v>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37</v>
      </c>
      <c r="AG6" s="45">
        <v>24</v>
      </c>
      <c r="AH6" s="45">
        <v>24</v>
      </c>
      <c r="AI6" s="45">
        <v>21</v>
      </c>
      <c r="AJ6" s="45">
        <v>21</v>
      </c>
      <c r="AK6" s="45">
        <v>19</v>
      </c>
      <c r="AL6" s="45">
        <v>19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1</v>
      </c>
      <c r="D7" s="114">
        <f t="shared" si="0"/>
        <v>0</v>
      </c>
      <c r="E7" s="114">
        <v>1</v>
      </c>
      <c r="F7" s="114">
        <f t="shared" si="1"/>
        <v>0</v>
      </c>
      <c r="G7" s="114">
        <f t="shared" si="2"/>
        <v>1</v>
      </c>
      <c r="H7" s="4">
        <v>1</v>
      </c>
      <c r="I7" s="4">
        <v>1</v>
      </c>
      <c r="J7" s="4">
        <v>1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2</v>
      </c>
      <c r="D8" s="114">
        <f t="shared" si="0"/>
        <v>30</v>
      </c>
      <c r="E8" s="114">
        <v>3</v>
      </c>
      <c r="F8" s="114">
        <f t="shared" si="1"/>
        <v>90</v>
      </c>
      <c r="G8" s="114">
        <f t="shared" si="2"/>
        <v>3</v>
      </c>
      <c r="H8" s="4">
        <v>1</v>
      </c>
      <c r="I8" s="4">
        <v>2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2</v>
      </c>
      <c r="D11" s="114">
        <f t="shared" si="0"/>
        <v>30</v>
      </c>
      <c r="E11" s="114">
        <v>0.5</v>
      </c>
      <c r="F11" s="114">
        <f t="shared" si="1"/>
        <v>15</v>
      </c>
      <c r="G11" s="114">
        <f t="shared" si="2"/>
        <v>0.5</v>
      </c>
      <c r="H11" s="4">
        <v>2</v>
      </c>
      <c r="I11" s="4">
        <v>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1</v>
      </c>
      <c r="D12" s="114">
        <f t="shared" si="0"/>
        <v>0</v>
      </c>
      <c r="E12" s="114">
        <v>2</v>
      </c>
      <c r="F12" s="114">
        <f t="shared" si="1"/>
        <v>0</v>
      </c>
      <c r="G12" s="114">
        <f t="shared" si="2"/>
        <v>2</v>
      </c>
      <c r="H12" s="4">
        <v>1</v>
      </c>
      <c r="I12" s="4">
        <v>1</v>
      </c>
      <c r="J12" s="4">
        <v>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1</v>
      </c>
      <c r="D13" s="114">
        <f t="shared" si="0"/>
        <v>0</v>
      </c>
      <c r="E13" s="114">
        <v>2</v>
      </c>
      <c r="F13" s="114">
        <f t="shared" si="1"/>
        <v>0</v>
      </c>
      <c r="G13" s="114">
        <f t="shared" si="2"/>
        <v>2</v>
      </c>
      <c r="H13" s="4">
        <v>1</v>
      </c>
      <c r="I13" s="4">
        <v>1</v>
      </c>
      <c r="J13" s="4">
        <v>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2</v>
      </c>
      <c r="D17" s="114">
        <f t="shared" si="0"/>
        <v>30</v>
      </c>
      <c r="E17" s="114">
        <v>2</v>
      </c>
      <c r="F17" s="114">
        <f t="shared" si="1"/>
        <v>60</v>
      </c>
      <c r="G17" s="114">
        <f t="shared" si="2"/>
        <v>2</v>
      </c>
      <c r="H17" s="4">
        <v>3</v>
      </c>
      <c r="I17" s="4">
        <v>2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1</v>
      </c>
      <c r="J21" s="4">
        <v>1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1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1</v>
      </c>
      <c r="D24" s="114">
        <f t="shared" si="0"/>
        <v>0</v>
      </c>
      <c r="E24" s="114">
        <v>1</v>
      </c>
      <c r="F24" s="114">
        <f t="shared" si="1"/>
        <v>0</v>
      </c>
      <c r="G24" s="114">
        <f t="shared" si="2"/>
        <v>1</v>
      </c>
      <c r="H24" s="57">
        <v>1</v>
      </c>
      <c r="I24" s="57">
        <v>1</v>
      </c>
      <c r="J24" s="57">
        <v>1</v>
      </c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98</v>
      </c>
      <c r="L25" s="94" t="s">
        <v>98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1</v>
      </c>
      <c r="D28" s="114">
        <f t="shared" si="0"/>
        <v>0</v>
      </c>
      <c r="E28" s="114">
        <v>1</v>
      </c>
      <c r="F28" s="114">
        <f t="shared" si="1"/>
        <v>0</v>
      </c>
      <c r="G28" s="114">
        <f t="shared" si="2"/>
        <v>1</v>
      </c>
      <c r="H28" s="4">
        <v>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1</v>
      </c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0.5</v>
      </c>
      <c r="H30" s="4">
        <v>1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1</v>
      </c>
      <c r="D33" s="114">
        <f t="shared" si="0"/>
        <v>0</v>
      </c>
      <c r="E33" s="114">
        <v>3</v>
      </c>
      <c r="F33" s="114">
        <f t="shared" si="1"/>
        <v>0</v>
      </c>
      <c r="G33" s="114">
        <f t="shared" si="2"/>
        <v>3</v>
      </c>
      <c r="H33" s="4">
        <v>1</v>
      </c>
      <c r="I33" s="4">
        <v>2</v>
      </c>
      <c r="J33" s="4">
        <v>2</v>
      </c>
      <c r="K33" s="4">
        <v>1</v>
      </c>
      <c r="L33" s="4">
        <v>1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3</v>
      </c>
      <c r="D34" s="114">
        <f t="shared" si="0"/>
        <v>70</v>
      </c>
      <c r="E34" s="114">
        <v>3</v>
      </c>
      <c r="F34" s="114">
        <f t="shared" si="1"/>
        <v>210</v>
      </c>
      <c r="G34" s="114">
        <f t="shared" si="2"/>
        <v>3</v>
      </c>
      <c r="H34" s="4">
        <v>2</v>
      </c>
      <c r="I34" s="4">
        <v>2</v>
      </c>
      <c r="J34" s="4">
        <v>2</v>
      </c>
      <c r="K34" s="4">
        <v>3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1</v>
      </c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3</v>
      </c>
      <c r="H35" s="4">
        <v>1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1</v>
      </c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1</v>
      </c>
      <c r="H38" s="4">
        <v>1</v>
      </c>
      <c r="I38" s="4">
        <v>2</v>
      </c>
      <c r="J38" s="4">
        <v>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1</v>
      </c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3</v>
      </c>
      <c r="H40" s="4">
        <v>2</v>
      </c>
      <c r="I40" s="4">
        <v>2</v>
      </c>
      <c r="J40" s="4">
        <v>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1</v>
      </c>
      <c r="I45" s="4">
        <v>1</v>
      </c>
      <c r="J45" s="4">
        <v>1</v>
      </c>
      <c r="K45" s="4">
        <v>1</v>
      </c>
      <c r="L45" s="4">
        <v>1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2</v>
      </c>
      <c r="D46" s="114">
        <f t="shared" si="0"/>
        <v>30</v>
      </c>
      <c r="E46" s="114">
        <v>2</v>
      </c>
      <c r="F46" s="114">
        <f t="shared" si="1"/>
        <v>60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3</v>
      </c>
      <c r="M46" s="4">
        <v>2</v>
      </c>
      <c r="N46" s="4">
        <v>2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1</v>
      </c>
      <c r="D48" s="114">
        <f t="shared" si="0"/>
        <v>0</v>
      </c>
      <c r="E48" s="114">
        <v>0.5</v>
      </c>
      <c r="F48" s="114">
        <f t="shared" si="1"/>
        <v>0</v>
      </c>
      <c r="G48" s="114">
        <f t="shared" si="2"/>
        <v>0.5</v>
      </c>
      <c r="H48" s="4">
        <v>1</v>
      </c>
      <c r="I48" s="4">
        <v>1</v>
      </c>
      <c r="J48" s="4">
        <v>1</v>
      </c>
      <c r="K48" s="4">
        <v>1</v>
      </c>
      <c r="L48" s="4">
        <v>1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1</v>
      </c>
      <c r="D50" s="114">
        <f t="shared" si="0"/>
        <v>0</v>
      </c>
      <c r="E50" s="114">
        <v>2</v>
      </c>
      <c r="F50" s="114">
        <f t="shared" si="1"/>
        <v>0</v>
      </c>
      <c r="G50" s="114">
        <f t="shared" si="2"/>
        <v>2</v>
      </c>
      <c r="H50" s="4">
        <v>3</v>
      </c>
      <c r="I50" s="4">
        <v>1</v>
      </c>
      <c r="J50" s="4">
        <v>1</v>
      </c>
      <c r="K50" s="4">
        <v>1</v>
      </c>
      <c r="L50" s="4">
        <v>1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1</v>
      </c>
      <c r="D51" s="114">
        <f t="shared" si="0"/>
        <v>0</v>
      </c>
      <c r="E51" s="114">
        <v>3</v>
      </c>
      <c r="F51" s="114">
        <f t="shared" si="1"/>
        <v>0</v>
      </c>
      <c r="G51" s="114">
        <f t="shared" si="2"/>
        <v>3</v>
      </c>
      <c r="H51" s="4">
        <v>1</v>
      </c>
      <c r="I51" s="4">
        <v>1</v>
      </c>
      <c r="J51" s="4">
        <v>1</v>
      </c>
      <c r="K51" s="4">
        <v>1</v>
      </c>
      <c r="L51" s="4">
        <v>1</v>
      </c>
      <c r="M51" s="4">
        <v>1</v>
      </c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 t="s">
        <v>95</v>
      </c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1259" priority="228" operator="equal">
      <formula>1</formula>
    </cfRule>
  </conditionalFormatting>
  <conditionalFormatting sqref="J33:J1048576 J4:J29 C2:C1048576">
    <cfRule type="cellIs" dxfId="1258" priority="223" operator="equal">
      <formula>3</formula>
    </cfRule>
    <cfRule type="cellIs" dxfId="1257" priority="224" operator="equal">
      <formula>4</formula>
    </cfRule>
    <cfRule type="cellIs" dxfId="1256" priority="225" operator="equal">
      <formula>2</formula>
    </cfRule>
    <cfRule type="cellIs" dxfId="1255" priority="226" operator="equal">
      <formula>1</formula>
    </cfRule>
  </conditionalFormatting>
  <conditionalFormatting sqref="C28:C31 J28 C17:C18 C12:C15 C20:C22 J10:J12 J14:J15 J18:J19 J21 J5:J7 C5:C8 C24">
    <cfRule type="cellIs" dxfId="1254" priority="203" operator="equal">
      <formula>2</formula>
    </cfRule>
  </conditionalFormatting>
  <conditionalFormatting sqref="C28:C31 J28 C17:C18 C12:C15 C20:C22 J10:J12 J14:J15 J18:J19 J21 J5:J7 C5:C8 C24">
    <cfRule type="cellIs" dxfId="1253" priority="202" operator="equal">
      <formula>3</formula>
    </cfRule>
  </conditionalFormatting>
  <conditionalFormatting sqref="C28:C31 J28 C17:C18 C12:C15 C20:C22 J10:J12 J14:J15 J18:J19 J21 J5:J7 C5:C8 C24">
    <cfRule type="cellIs" dxfId="1252" priority="201" operator="equal">
      <formula>4</formula>
    </cfRule>
  </conditionalFormatting>
  <conditionalFormatting sqref="AD41:AD44 C41:C51 AD34:AD38 AD26:AD31 H27:AC45 H11:AD13 H15:AD15 H17:AD17 H19:AD24 H11:AC15 H5:AD9 H17:AC18 J9:J29 C5:C39">
    <cfRule type="cellIs" dxfId="1251" priority="197" operator="equal">
      <formula>4</formula>
    </cfRule>
    <cfRule type="cellIs" dxfId="1250" priority="198" operator="equal">
      <formula>3</formula>
    </cfRule>
    <cfRule type="cellIs" dxfId="1249" priority="199" operator="equal">
      <formula>2</formula>
    </cfRule>
    <cfRule type="cellIs" dxfId="1248" priority="200" operator="equal">
      <formula>1</formula>
    </cfRule>
  </conditionalFormatting>
  <conditionalFormatting sqref="H47:AC48 AD46:AD47">
    <cfRule type="cellIs" dxfId="1247" priority="45" operator="equal">
      <formula>4</formula>
    </cfRule>
    <cfRule type="cellIs" dxfId="1246" priority="46" operator="equal">
      <formula>3</formula>
    </cfRule>
    <cfRule type="cellIs" dxfId="1245" priority="47" operator="equal">
      <formula>2</formula>
    </cfRule>
    <cfRule type="cellIs" dxfId="124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1243" priority="37" operator="equal">
      <formula>4</formula>
    </cfRule>
    <cfRule type="cellIs" dxfId="1242" priority="38" operator="equal">
      <formula>4</formula>
    </cfRule>
    <cfRule type="cellIs" dxfId="1241" priority="39" operator="equal">
      <formula>3</formula>
    </cfRule>
    <cfRule type="cellIs" dxfId="1240" priority="40" operator="equal">
      <formula>2</formula>
    </cfRule>
    <cfRule type="cellIs" dxfId="1239" priority="41" operator="equal">
      <formula>2</formula>
    </cfRule>
    <cfRule type="cellIs" dxfId="1238" priority="42" operator="equal">
      <formula>2</formula>
    </cfRule>
    <cfRule type="cellIs" dxfId="1237" priority="43" operator="equal">
      <formula>2</formula>
    </cfRule>
    <cfRule type="cellIs" dxfId="1236" priority="44" operator="equal">
      <formula>1</formula>
    </cfRule>
  </conditionalFormatting>
  <conditionalFormatting sqref="C13">
    <cfRule type="cellIs" dxfId="123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123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1233" priority="34" operator="equal">
      <formula>4</formula>
    </cfRule>
  </conditionalFormatting>
  <conditionalFormatting sqref="H50:AC51 H45:AC48 C44:C54 C42">
    <cfRule type="cellIs" dxfId="1232" priority="30" operator="equal">
      <formula>4</formula>
    </cfRule>
    <cfRule type="cellIs" dxfId="1231" priority="31" operator="equal">
      <formula>3</formula>
    </cfRule>
    <cfRule type="cellIs" dxfId="1230" priority="32" operator="equal">
      <formula>2</formula>
    </cfRule>
    <cfRule type="cellIs" dxfId="1229" priority="33" operator="equal">
      <formula>1</formula>
    </cfRule>
  </conditionalFormatting>
  <conditionalFormatting sqref="H50:AC51 C45:C51 H45:AC48">
    <cfRule type="cellIs" dxfId="1228" priority="22" operator="equal">
      <formula>4</formula>
    </cfRule>
    <cfRule type="cellIs" dxfId="1227" priority="23" operator="equal">
      <formula>4</formula>
    </cfRule>
    <cfRule type="cellIs" dxfId="1226" priority="24" operator="equal">
      <formula>3</formula>
    </cfRule>
    <cfRule type="cellIs" dxfId="1225" priority="25" operator="equal">
      <formula>2</formula>
    </cfRule>
    <cfRule type="cellIs" dxfId="1224" priority="26" operator="equal">
      <formula>2</formula>
    </cfRule>
    <cfRule type="cellIs" dxfId="1223" priority="27" operator="equal">
      <formula>2</formula>
    </cfRule>
    <cfRule type="cellIs" dxfId="1222" priority="28" operator="equal">
      <formula>2</formula>
    </cfRule>
    <cfRule type="cellIs" dxfId="1221" priority="29" operator="equal">
      <formula>1</formula>
    </cfRule>
  </conditionalFormatting>
  <conditionalFormatting sqref="B49:C49 C50:C51 H50:AC51 C45:C48 H45:AC48">
    <cfRule type="cellIs" dxfId="1220" priority="20" operator="equal">
      <formula>2</formula>
    </cfRule>
  </conditionalFormatting>
  <conditionalFormatting sqref="C50:C51 H50:AC51 C45:C48 H45:AC48">
    <cfRule type="cellIs" dxfId="1219" priority="19" operator="equal">
      <formula>4</formula>
    </cfRule>
  </conditionalFormatting>
  <conditionalFormatting sqref="C45:C48 C50:C51 C40:C41 C38 C33:C36 C30:C31 C28 C11:C15 C21:C24 C5:C9 C17:C18">
    <cfRule type="cellIs" dxfId="1218" priority="15" operator="equal">
      <formula>4</formula>
    </cfRule>
    <cfRule type="cellIs" dxfId="1217" priority="16" operator="equal">
      <formula>3</formula>
    </cfRule>
    <cfRule type="cellIs" dxfId="1216" priority="17" operator="equal">
      <formula>2</formula>
    </cfRule>
    <cfRule type="cellIs" dxfId="1215" priority="18" operator="equal">
      <formula>1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Classe!A5</f>
        <v>Elève 5</v>
      </c>
      <c r="B1" s="130"/>
      <c r="C1" s="130"/>
      <c r="D1" s="59">
        <f>ROUNDUP((SUM(D5:D51))/B55,0)</f>
        <v>84</v>
      </c>
      <c r="E1" s="109" t="s">
        <v>3</v>
      </c>
      <c r="F1" s="110">
        <f>ROUNDUP((SUM(F5:F51))/B58,0)</f>
        <v>86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2</v>
      </c>
      <c r="I5" s="41">
        <v>2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2</v>
      </c>
      <c r="J6" s="4">
        <v>3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54</v>
      </c>
      <c r="AG6" s="45">
        <v>82</v>
      </c>
      <c r="AH6" s="45">
        <v>90</v>
      </c>
      <c r="AI6" s="45">
        <v>86</v>
      </c>
      <c r="AJ6" s="45">
        <v>80</v>
      </c>
      <c r="AK6" s="45">
        <v>84</v>
      </c>
      <c r="AL6" s="45">
        <v>86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2</v>
      </c>
      <c r="D11" s="114">
        <f t="shared" si="0"/>
        <v>30</v>
      </c>
      <c r="E11" s="114">
        <v>0.5</v>
      </c>
      <c r="F11" s="114">
        <f t="shared" si="1"/>
        <v>15</v>
      </c>
      <c r="G11" s="114">
        <f t="shared" si="2"/>
        <v>0.5</v>
      </c>
      <c r="H11" s="4">
        <v>4</v>
      </c>
      <c r="I11" s="4">
        <v>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2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4</v>
      </c>
      <c r="D15" s="114">
        <f t="shared" si="0"/>
        <v>100</v>
      </c>
      <c r="E15" s="114">
        <v>0.5</v>
      </c>
      <c r="F15" s="114">
        <f t="shared" si="1"/>
        <v>50</v>
      </c>
      <c r="G15" s="114">
        <f t="shared" si="2"/>
        <v>0.5</v>
      </c>
      <c r="H15" s="4">
        <v>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3</v>
      </c>
      <c r="D17" s="114">
        <f t="shared" si="0"/>
        <v>70</v>
      </c>
      <c r="E17" s="114">
        <v>2</v>
      </c>
      <c r="F17" s="114">
        <f t="shared" si="1"/>
        <v>140</v>
      </c>
      <c r="G17" s="114">
        <f t="shared" si="2"/>
        <v>2</v>
      </c>
      <c r="H17" s="4">
        <v>2</v>
      </c>
      <c r="I17" s="4">
        <v>3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3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3</v>
      </c>
      <c r="I23" s="57">
        <v>4</v>
      </c>
      <c r="J23" s="57">
        <v>4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3</v>
      </c>
      <c r="I24" s="57">
        <v>1</v>
      </c>
      <c r="J24" s="57">
        <v>4</v>
      </c>
      <c r="K24" s="57">
        <v>2</v>
      </c>
      <c r="L24" s="57">
        <v>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99</v>
      </c>
      <c r="L25" s="94" t="s">
        <v>99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2</v>
      </c>
      <c r="I28" s="4">
        <v>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2</v>
      </c>
      <c r="D30" s="114">
        <f t="shared" si="0"/>
        <v>30</v>
      </c>
      <c r="E30" s="114">
        <v>0.5</v>
      </c>
      <c r="F30" s="114">
        <f t="shared" si="1"/>
        <v>15</v>
      </c>
      <c r="G30" s="114">
        <f t="shared" si="2"/>
        <v>0.5</v>
      </c>
      <c r="H30" s="4">
        <v>2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4</v>
      </c>
      <c r="I33" s="4">
        <v>4</v>
      </c>
      <c r="J33" s="4">
        <v>4</v>
      </c>
      <c r="K33" s="4">
        <v>4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1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1</v>
      </c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1</v>
      </c>
      <c r="H38" s="4">
        <v>4</v>
      </c>
      <c r="I38" s="4">
        <v>1</v>
      </c>
      <c r="J38" s="4">
        <v>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2</v>
      </c>
      <c r="D40" s="114">
        <f t="shared" si="0"/>
        <v>30</v>
      </c>
      <c r="E40" s="114">
        <v>3</v>
      </c>
      <c r="F40" s="114">
        <f t="shared" si="1"/>
        <v>90</v>
      </c>
      <c r="G40" s="114">
        <f t="shared" si="2"/>
        <v>3</v>
      </c>
      <c r="H40" s="4">
        <v>2</v>
      </c>
      <c r="I40" s="4">
        <v>3</v>
      </c>
      <c r="J40" s="4">
        <v>2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3</v>
      </c>
      <c r="D45" s="114">
        <f t="shared" si="0"/>
        <v>70</v>
      </c>
      <c r="E45" s="114">
        <v>3</v>
      </c>
      <c r="F45" s="114">
        <f t="shared" si="1"/>
        <v>210</v>
      </c>
      <c r="G45" s="114">
        <f t="shared" si="2"/>
        <v>3</v>
      </c>
      <c r="H45" s="4">
        <v>1</v>
      </c>
      <c r="I45" s="4">
        <v>3</v>
      </c>
      <c r="J45" s="4">
        <v>4</v>
      </c>
      <c r="K45" s="4">
        <v>3</v>
      </c>
      <c r="L45" s="4">
        <v>3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4</v>
      </c>
      <c r="J46" s="4">
        <v>4</v>
      </c>
      <c r="K46" s="4">
        <v>4</v>
      </c>
      <c r="L46" s="4">
        <v>3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3</v>
      </c>
      <c r="D48" s="114">
        <f t="shared" si="0"/>
        <v>70</v>
      </c>
      <c r="E48" s="114">
        <v>0.5</v>
      </c>
      <c r="F48" s="114">
        <f t="shared" si="1"/>
        <v>35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4</v>
      </c>
      <c r="L48" s="4">
        <v>3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1</v>
      </c>
      <c r="I50" s="4">
        <v>4</v>
      </c>
      <c r="J50" s="4">
        <v>3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3</v>
      </c>
      <c r="D51" s="114">
        <f t="shared" si="0"/>
        <v>70</v>
      </c>
      <c r="E51" s="114">
        <v>3</v>
      </c>
      <c r="F51" s="114">
        <f t="shared" si="1"/>
        <v>210</v>
      </c>
      <c r="G51" s="114">
        <f t="shared" si="2"/>
        <v>3</v>
      </c>
      <c r="H51" s="4">
        <v>1</v>
      </c>
      <c r="I51" s="4">
        <v>4</v>
      </c>
      <c r="J51" s="4">
        <v>3</v>
      </c>
      <c r="K51" s="4">
        <v>2</v>
      </c>
      <c r="L51" s="4">
        <v>2</v>
      </c>
      <c r="M51" s="4">
        <v>2</v>
      </c>
      <c r="N51" s="4">
        <v>3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1214" priority="356" operator="equal">
      <formula>1</formula>
    </cfRule>
  </conditionalFormatting>
  <conditionalFormatting sqref="J33:J1048576 J4:J29 C2:C1048576">
    <cfRule type="cellIs" dxfId="1213" priority="351" operator="equal">
      <formula>3</formula>
    </cfRule>
    <cfRule type="cellIs" dxfId="1212" priority="352" operator="equal">
      <formula>4</formula>
    </cfRule>
    <cfRule type="cellIs" dxfId="1211" priority="353" operator="equal">
      <formula>2</formula>
    </cfRule>
    <cfRule type="cellIs" dxfId="1210" priority="354" operator="equal">
      <formula>1</formula>
    </cfRule>
  </conditionalFormatting>
  <conditionalFormatting sqref="C28:C31 J28 C17:C18 C12:C15 C20:C22 J10:J12 J14:J15 J18:J19 J21 J5:J7 C5:C8 C24">
    <cfRule type="cellIs" dxfId="1209" priority="325" operator="equal">
      <formula>2</formula>
    </cfRule>
  </conditionalFormatting>
  <conditionalFormatting sqref="C28:C31 J28 C17:C18 C12:C15 C20:C22 J10:J12 J14:J15 J18:J19 J21 J5:J7 C5:C8 C24">
    <cfRule type="cellIs" dxfId="1208" priority="324" operator="equal">
      <formula>3</formula>
    </cfRule>
  </conditionalFormatting>
  <conditionalFormatting sqref="C28:C31 J28 C17:C18 C12:C15 C20:C22 J10:J12 J14:J15 J18:J19 J21 J5:J7 C5:C8 C24">
    <cfRule type="cellIs" dxfId="1207" priority="323" operator="equal">
      <formula>4</formula>
    </cfRule>
  </conditionalFormatting>
  <conditionalFormatting sqref="AD41:AD44 C41:C51 AD34:AD38 AD26:AD31 H27:AC45 H11:AD13 H15:AD15 H17:AD17 H19:AD24 H11:AC15 H5:AD9 H17:AC18 J9:J29 C5:C39">
    <cfRule type="cellIs" dxfId="1206" priority="319" operator="equal">
      <formula>4</formula>
    </cfRule>
    <cfRule type="cellIs" dxfId="1205" priority="320" operator="equal">
      <formula>3</formula>
    </cfRule>
    <cfRule type="cellIs" dxfId="1204" priority="321" operator="equal">
      <formula>2</formula>
    </cfRule>
    <cfRule type="cellIs" dxfId="1203" priority="322" operator="equal">
      <formula>1</formula>
    </cfRule>
  </conditionalFormatting>
  <conditionalFormatting sqref="H47:AC48 AD46:AD47">
    <cfRule type="cellIs" dxfId="1202" priority="45" operator="equal">
      <formula>4</formula>
    </cfRule>
    <cfRule type="cellIs" dxfId="1201" priority="46" operator="equal">
      <formula>3</formula>
    </cfRule>
    <cfRule type="cellIs" dxfId="1200" priority="47" operator="equal">
      <formula>2</formula>
    </cfRule>
    <cfRule type="cellIs" dxfId="119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1198" priority="37" operator="equal">
      <formula>4</formula>
    </cfRule>
    <cfRule type="cellIs" dxfId="1197" priority="38" operator="equal">
      <formula>4</formula>
    </cfRule>
    <cfRule type="cellIs" dxfId="1196" priority="39" operator="equal">
      <formula>3</formula>
    </cfRule>
    <cfRule type="cellIs" dxfId="1195" priority="40" operator="equal">
      <formula>2</formula>
    </cfRule>
    <cfRule type="cellIs" dxfId="1194" priority="41" operator="equal">
      <formula>2</formula>
    </cfRule>
    <cfRule type="cellIs" dxfId="1193" priority="42" operator="equal">
      <formula>2</formula>
    </cfRule>
    <cfRule type="cellIs" dxfId="1192" priority="43" operator="equal">
      <formula>2</formula>
    </cfRule>
    <cfRule type="cellIs" dxfId="1191" priority="44" operator="equal">
      <formula>1</formula>
    </cfRule>
  </conditionalFormatting>
  <conditionalFormatting sqref="C13">
    <cfRule type="cellIs" dxfId="119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118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1188" priority="34" operator="equal">
      <formula>4</formula>
    </cfRule>
  </conditionalFormatting>
  <conditionalFormatting sqref="H50:AC51 H45:AC48 C44:C54 C42">
    <cfRule type="cellIs" dxfId="1187" priority="30" operator="equal">
      <formula>4</formula>
    </cfRule>
    <cfRule type="cellIs" dxfId="1186" priority="31" operator="equal">
      <formula>3</formula>
    </cfRule>
    <cfRule type="cellIs" dxfId="1185" priority="32" operator="equal">
      <formula>2</formula>
    </cfRule>
    <cfRule type="cellIs" dxfId="1184" priority="33" operator="equal">
      <formula>1</formula>
    </cfRule>
  </conditionalFormatting>
  <conditionalFormatting sqref="H50:AC51 C45:C51 H45:AC48">
    <cfRule type="cellIs" dxfId="1183" priority="22" operator="equal">
      <formula>4</formula>
    </cfRule>
    <cfRule type="cellIs" dxfId="1182" priority="23" operator="equal">
      <formula>4</formula>
    </cfRule>
    <cfRule type="cellIs" dxfId="1181" priority="24" operator="equal">
      <formula>3</formula>
    </cfRule>
    <cfRule type="cellIs" dxfId="1180" priority="25" operator="equal">
      <formula>2</formula>
    </cfRule>
    <cfRule type="cellIs" dxfId="1179" priority="26" operator="equal">
      <formula>2</formula>
    </cfRule>
    <cfRule type="cellIs" dxfId="1178" priority="27" operator="equal">
      <formula>2</formula>
    </cfRule>
    <cfRule type="cellIs" dxfId="1177" priority="28" operator="equal">
      <formula>2</formula>
    </cfRule>
    <cfRule type="cellIs" dxfId="1176" priority="29" operator="equal">
      <formula>1</formula>
    </cfRule>
  </conditionalFormatting>
  <conditionalFormatting sqref="B49:C49 C50:C51 H50:AC51 C45:C48 H45:AC48">
    <cfRule type="cellIs" dxfId="1175" priority="20" operator="equal">
      <formula>2</formula>
    </cfRule>
  </conditionalFormatting>
  <conditionalFormatting sqref="C50:C51 H50:AC51 C45:C48 H45:AC48">
    <cfRule type="cellIs" dxfId="1174" priority="19" operator="equal">
      <formula>4</formula>
    </cfRule>
  </conditionalFormatting>
  <conditionalFormatting sqref="C45:C48 C50:C51 C40:C41 C38 C33:C36 C30:C31 C28 C11:C15 C21:C24 C5:C9 C17:C18">
    <cfRule type="cellIs" dxfId="1173" priority="15" operator="equal">
      <formula>4</formula>
    </cfRule>
    <cfRule type="cellIs" dxfId="1172" priority="16" operator="equal">
      <formula>3</formula>
    </cfRule>
    <cfRule type="cellIs" dxfId="1171" priority="17" operator="equal">
      <formula>2</formula>
    </cfRule>
    <cfRule type="cellIs" dxfId="1170" priority="18" operator="equal">
      <formula>1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Classe!A6</f>
        <v>Elève 6</v>
      </c>
      <c r="B1" s="130"/>
      <c r="C1" s="130"/>
      <c r="D1" s="59">
        <f>ROUNDUP((SUM(D5:D51))/B55,0)</f>
        <v>85</v>
      </c>
      <c r="E1" s="109" t="s">
        <v>3</v>
      </c>
      <c r="F1" s="110">
        <f>ROUNDUP((SUM(F5:F51))/B58,0)</f>
        <v>86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2</v>
      </c>
      <c r="I5" s="41">
        <v>1</v>
      </c>
      <c r="J5" s="41">
        <v>4</v>
      </c>
      <c r="K5" s="41">
        <v>4</v>
      </c>
      <c r="L5" s="41">
        <v>4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47</v>
      </c>
      <c r="AG6" s="45">
        <v>52</v>
      </c>
      <c r="AH6" s="45">
        <v>72</v>
      </c>
      <c r="AI6" s="45">
        <v>67</v>
      </c>
      <c r="AJ6" s="45">
        <v>78</v>
      </c>
      <c r="AK6" s="45">
        <v>80</v>
      </c>
      <c r="AL6" s="45">
        <v>86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2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3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4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1</v>
      </c>
      <c r="I23" s="57">
        <v>1</v>
      </c>
      <c r="J23" s="57">
        <v>4</v>
      </c>
      <c r="K23" s="57">
        <v>4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1</v>
      </c>
      <c r="I24" s="57">
        <v>3</v>
      </c>
      <c r="J24" s="57">
        <v>4</v>
      </c>
      <c r="K24" s="57">
        <v>2</v>
      </c>
      <c r="L24" s="57">
        <v>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99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3</v>
      </c>
      <c r="D28" s="114">
        <f t="shared" si="0"/>
        <v>70</v>
      </c>
      <c r="E28" s="114">
        <v>1</v>
      </c>
      <c r="F28" s="114">
        <f t="shared" si="1"/>
        <v>70</v>
      </c>
      <c r="G28" s="114">
        <f t="shared" si="2"/>
        <v>1</v>
      </c>
      <c r="H28" s="4">
        <v>3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2</v>
      </c>
      <c r="I33" s="4">
        <v>1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1</v>
      </c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1</v>
      </c>
      <c r="H38" s="4">
        <v>1</v>
      </c>
      <c r="I38" s="4">
        <v>4</v>
      </c>
      <c r="J38" s="4">
        <v>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4</v>
      </c>
      <c r="D40" s="114">
        <f t="shared" si="0"/>
        <v>100</v>
      </c>
      <c r="E40" s="114">
        <v>3</v>
      </c>
      <c r="F40" s="114">
        <f t="shared" si="1"/>
        <v>300</v>
      </c>
      <c r="G40" s="114">
        <f t="shared" si="2"/>
        <v>3</v>
      </c>
      <c r="H40" s="4">
        <v>1</v>
      </c>
      <c r="I40" s="4">
        <v>1</v>
      </c>
      <c r="J40" s="4">
        <v>4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1</v>
      </c>
      <c r="I45" s="4">
        <v>1</v>
      </c>
      <c r="J45" s="4">
        <v>1</v>
      </c>
      <c r="K45" s="4">
        <v>1</v>
      </c>
      <c r="L45" s="4">
        <v>2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3</v>
      </c>
      <c r="D46" s="114">
        <f t="shared" si="0"/>
        <v>70</v>
      </c>
      <c r="E46" s="114">
        <v>2</v>
      </c>
      <c r="F46" s="114">
        <f t="shared" si="1"/>
        <v>140</v>
      </c>
      <c r="G46" s="114">
        <f t="shared" si="2"/>
        <v>2</v>
      </c>
      <c r="H46" s="4">
        <v>4</v>
      </c>
      <c r="I46" s="4">
        <v>3</v>
      </c>
      <c r="J46" s="4">
        <v>3</v>
      </c>
      <c r="K46" s="4">
        <v>3</v>
      </c>
      <c r="L46" s="4">
        <v>3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1</v>
      </c>
      <c r="I48" s="4">
        <v>1</v>
      </c>
      <c r="J48" s="4">
        <v>4</v>
      </c>
      <c r="K48" s="4">
        <v>4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2</v>
      </c>
      <c r="I50" s="4">
        <v>2</v>
      </c>
      <c r="J50" s="4">
        <v>4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3</v>
      </c>
      <c r="D51" s="114">
        <f t="shared" si="0"/>
        <v>70</v>
      </c>
      <c r="E51" s="114">
        <v>3</v>
      </c>
      <c r="F51" s="114">
        <f t="shared" si="1"/>
        <v>210</v>
      </c>
      <c r="G51" s="114">
        <f t="shared" si="2"/>
        <v>3</v>
      </c>
      <c r="H51" s="4">
        <v>2</v>
      </c>
      <c r="I51" s="4">
        <v>3</v>
      </c>
      <c r="J51" s="4">
        <v>4</v>
      </c>
      <c r="K51" s="4">
        <v>4</v>
      </c>
      <c r="L51" s="4">
        <v>3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1169" priority="528" operator="equal">
      <formula>1</formula>
    </cfRule>
  </conditionalFormatting>
  <conditionalFormatting sqref="J33:J1048576 J4:J29 C2:C1048576">
    <cfRule type="cellIs" dxfId="1168" priority="523" operator="equal">
      <formula>3</formula>
    </cfRule>
    <cfRule type="cellIs" dxfId="1167" priority="524" operator="equal">
      <formula>4</formula>
    </cfRule>
    <cfRule type="cellIs" dxfId="1166" priority="525" operator="equal">
      <formula>2</formula>
    </cfRule>
    <cfRule type="cellIs" dxfId="1165" priority="526" operator="equal">
      <formula>1</formula>
    </cfRule>
  </conditionalFormatting>
  <conditionalFormatting sqref="C28:C31 J28 C17:C18 C12:C15 C20:C22 J10:J12 J14:J15 J18:J19 J21 J5:J7 C5:C8 C24">
    <cfRule type="cellIs" dxfId="1164" priority="491" operator="equal">
      <formula>2</formula>
    </cfRule>
  </conditionalFormatting>
  <conditionalFormatting sqref="C28:C31 J28 C17:C18 C12:C15 C20:C22 J10:J12 J14:J15 J18:J19 J21 J5:J7 C5:C8 C24">
    <cfRule type="cellIs" dxfId="1163" priority="490" operator="equal">
      <formula>3</formula>
    </cfRule>
  </conditionalFormatting>
  <conditionalFormatting sqref="C28:C31 J28 C17:C18 C12:C15 C20:C22 J10:J12 J14:J15 J18:J19 J21 J5:J7 C5:C8 C24">
    <cfRule type="cellIs" dxfId="1162" priority="489" operator="equal">
      <formula>4</formula>
    </cfRule>
  </conditionalFormatting>
  <conditionalFormatting sqref="AD41:AD44 C41:C51 AD34:AD38 AD26:AD31 H27:AC45 H11:AD13 H15:AD15 H17:AD17 H19:AD24 H11:AC15 H5:AD9 H17:AC18 J9:J29 C5:C39">
    <cfRule type="cellIs" dxfId="1161" priority="485" operator="equal">
      <formula>4</formula>
    </cfRule>
    <cfRule type="cellIs" dxfId="1160" priority="486" operator="equal">
      <formula>3</formula>
    </cfRule>
    <cfRule type="cellIs" dxfId="1159" priority="487" operator="equal">
      <formula>2</formula>
    </cfRule>
    <cfRule type="cellIs" dxfId="1158" priority="488" operator="equal">
      <formula>1</formula>
    </cfRule>
  </conditionalFormatting>
  <conditionalFormatting sqref="H47:AC48 AD46:AD47">
    <cfRule type="cellIs" dxfId="1157" priority="45" operator="equal">
      <formula>4</formula>
    </cfRule>
    <cfRule type="cellIs" dxfId="1156" priority="46" operator="equal">
      <formula>3</formula>
    </cfRule>
    <cfRule type="cellIs" dxfId="1155" priority="47" operator="equal">
      <formula>2</formula>
    </cfRule>
    <cfRule type="cellIs" dxfId="115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1153" priority="37" operator="equal">
      <formula>4</formula>
    </cfRule>
    <cfRule type="cellIs" dxfId="1152" priority="38" operator="equal">
      <formula>4</formula>
    </cfRule>
    <cfRule type="cellIs" dxfId="1151" priority="39" operator="equal">
      <formula>3</formula>
    </cfRule>
    <cfRule type="cellIs" dxfId="1150" priority="40" operator="equal">
      <formula>2</formula>
    </cfRule>
    <cfRule type="cellIs" dxfId="1149" priority="41" operator="equal">
      <formula>2</formula>
    </cfRule>
    <cfRule type="cellIs" dxfId="1148" priority="42" operator="equal">
      <formula>2</formula>
    </cfRule>
    <cfRule type="cellIs" dxfId="1147" priority="43" operator="equal">
      <formula>2</formula>
    </cfRule>
    <cfRule type="cellIs" dxfId="1146" priority="44" operator="equal">
      <formula>1</formula>
    </cfRule>
  </conditionalFormatting>
  <conditionalFormatting sqref="C13">
    <cfRule type="cellIs" dxfId="114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114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1143" priority="34" operator="equal">
      <formula>4</formula>
    </cfRule>
  </conditionalFormatting>
  <conditionalFormatting sqref="H50:AC51 H45:AC48 C44:C54 C42">
    <cfRule type="cellIs" dxfId="1142" priority="30" operator="equal">
      <formula>4</formula>
    </cfRule>
    <cfRule type="cellIs" dxfId="1141" priority="31" operator="equal">
      <formula>3</formula>
    </cfRule>
    <cfRule type="cellIs" dxfId="1140" priority="32" operator="equal">
      <formula>2</formula>
    </cfRule>
    <cfRule type="cellIs" dxfId="1139" priority="33" operator="equal">
      <formula>1</formula>
    </cfRule>
  </conditionalFormatting>
  <conditionalFormatting sqref="H50:AC51 C45:C51 H45:AC48">
    <cfRule type="cellIs" dxfId="1138" priority="22" operator="equal">
      <formula>4</formula>
    </cfRule>
    <cfRule type="cellIs" dxfId="1137" priority="23" operator="equal">
      <formula>4</formula>
    </cfRule>
    <cfRule type="cellIs" dxfId="1136" priority="24" operator="equal">
      <formula>3</formula>
    </cfRule>
    <cfRule type="cellIs" dxfId="1135" priority="25" operator="equal">
      <formula>2</formula>
    </cfRule>
    <cfRule type="cellIs" dxfId="1134" priority="26" operator="equal">
      <formula>2</formula>
    </cfRule>
    <cfRule type="cellIs" dxfId="1133" priority="27" operator="equal">
      <formula>2</formula>
    </cfRule>
    <cfRule type="cellIs" dxfId="1132" priority="28" operator="equal">
      <formula>2</formula>
    </cfRule>
    <cfRule type="cellIs" dxfId="1131" priority="29" operator="equal">
      <formula>1</formula>
    </cfRule>
  </conditionalFormatting>
  <conditionalFormatting sqref="B49:C49 C50:C51 H50:AC51 C45:C48 H45:AC48">
    <cfRule type="cellIs" dxfId="1130" priority="20" operator="equal">
      <formula>2</formula>
    </cfRule>
  </conditionalFormatting>
  <conditionalFormatting sqref="C50:C51 H50:AC51 C45:C48 H45:AC48">
    <cfRule type="cellIs" dxfId="1129" priority="19" operator="equal">
      <formula>4</formula>
    </cfRule>
  </conditionalFormatting>
  <conditionalFormatting sqref="C45:C48 C50:C51 C40:C41 C38 C33:C36 C30:C31 C28 C11:C15 C21:C24 C5:C9 C17:C18">
    <cfRule type="cellIs" dxfId="1128" priority="15" operator="equal">
      <formula>4</formula>
    </cfRule>
    <cfRule type="cellIs" dxfId="1127" priority="16" operator="equal">
      <formula>3</formula>
    </cfRule>
    <cfRule type="cellIs" dxfId="1126" priority="17" operator="equal">
      <formula>2</formula>
    </cfRule>
    <cfRule type="cellIs" dxfId="1125" priority="18" operator="equal">
      <formula>1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Classe!A7</f>
        <v>Elève 7</v>
      </c>
      <c r="B1" s="130"/>
      <c r="C1" s="130"/>
      <c r="D1" s="59">
        <f>ROUNDUP((SUM(D5:D51))/B55,0)</f>
        <v>95</v>
      </c>
      <c r="E1" s="109" t="s">
        <v>3</v>
      </c>
      <c r="F1" s="110">
        <f>ROUNDUP((SUM(F5:F51))/B58,0)</f>
        <v>99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3</v>
      </c>
      <c r="D5" s="114">
        <f>IF(C5=0,0,IF(C5=1,0,IF(C5=2,30,IF(C5=3,70,100))))</f>
        <v>70</v>
      </c>
      <c r="E5" s="114">
        <v>1</v>
      </c>
      <c r="F5" s="114">
        <f>D5*E5</f>
        <v>70</v>
      </c>
      <c r="G5" s="114">
        <f>IF(C5&gt;0,E5,0)</f>
        <v>1</v>
      </c>
      <c r="H5" s="41">
        <v>4</v>
      </c>
      <c r="I5" s="41">
        <v>4</v>
      </c>
      <c r="J5" s="41">
        <v>4</v>
      </c>
      <c r="K5" s="41">
        <v>4</v>
      </c>
      <c r="L5" s="41">
        <v>3</v>
      </c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4</v>
      </c>
      <c r="D6" s="114">
        <f t="shared" ref="D6:D51" si="0">IF(C6=0,0,IF(C6=1,0,IF(C6=2,30,IF(C6=3,70,100))))</f>
        <v>100</v>
      </c>
      <c r="E6" s="114">
        <v>3</v>
      </c>
      <c r="F6" s="114">
        <f t="shared" ref="F6:F51" si="1">D6*E6</f>
        <v>300</v>
      </c>
      <c r="G6" s="114">
        <f t="shared" ref="G6:G51" si="2">IF(C6&gt;0,E6,0)</f>
        <v>3</v>
      </c>
      <c r="H6" s="4">
        <v>4</v>
      </c>
      <c r="I6" s="4">
        <v>4</v>
      </c>
      <c r="J6" s="4">
        <v>4</v>
      </c>
      <c r="K6" s="4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95</v>
      </c>
      <c r="AG6" s="45">
        <v>91</v>
      </c>
      <c r="AH6" s="45">
        <v>96</v>
      </c>
      <c r="AI6" s="45">
        <v>99</v>
      </c>
      <c r="AJ6" s="45">
        <v>99</v>
      </c>
      <c r="AK6" s="45">
        <v>91</v>
      </c>
      <c r="AL6" s="45">
        <v>99</v>
      </c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4</v>
      </c>
      <c r="I7" s="4">
        <v>4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>
        <v>4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4</v>
      </c>
      <c r="I12" s="4">
        <v>4</v>
      </c>
      <c r="J12" s="4">
        <v>4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>
        <v>4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1</v>
      </c>
      <c r="D15" s="114">
        <f t="shared" si="0"/>
        <v>0</v>
      </c>
      <c r="E15" s="114">
        <v>0.5</v>
      </c>
      <c r="F15" s="114">
        <f t="shared" si="1"/>
        <v>0</v>
      </c>
      <c r="G15" s="114">
        <f t="shared" si="2"/>
        <v>0.5</v>
      </c>
      <c r="H15" s="4">
        <v>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4</v>
      </c>
      <c r="D17" s="114">
        <f t="shared" si="0"/>
        <v>100</v>
      </c>
      <c r="E17" s="114">
        <v>2</v>
      </c>
      <c r="F17" s="114">
        <f t="shared" si="1"/>
        <v>200</v>
      </c>
      <c r="G17" s="114">
        <f t="shared" si="2"/>
        <v>2</v>
      </c>
      <c r="H17" s="4">
        <v>2</v>
      </c>
      <c r="I17" s="4">
        <v>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>
        <v>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4</v>
      </c>
      <c r="I21" s="4">
        <v>4</v>
      </c>
      <c r="J21" s="4">
        <v>4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4</v>
      </c>
      <c r="D23" s="114">
        <f t="shared" si="0"/>
        <v>100</v>
      </c>
      <c r="E23" s="114">
        <v>2</v>
      </c>
      <c r="F23" s="114">
        <f t="shared" si="1"/>
        <v>200</v>
      </c>
      <c r="G23" s="114">
        <f t="shared" si="2"/>
        <v>2</v>
      </c>
      <c r="H23" s="57">
        <v>4</v>
      </c>
      <c r="I23" s="57">
        <v>4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4</v>
      </c>
      <c r="I24" s="57">
        <v>4</v>
      </c>
      <c r="J24" s="57">
        <v>3</v>
      </c>
      <c r="K24" s="57">
        <v>4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99</v>
      </c>
      <c r="L25" s="94" t="s">
        <v>99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4</v>
      </c>
      <c r="D28" s="114">
        <f t="shared" si="0"/>
        <v>100</v>
      </c>
      <c r="E28" s="114">
        <v>1</v>
      </c>
      <c r="F28" s="114">
        <f t="shared" si="1"/>
        <v>100</v>
      </c>
      <c r="G28" s="114">
        <f t="shared" si="2"/>
        <v>1</v>
      </c>
      <c r="H28" s="4">
        <v>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>
        <v>4</v>
      </c>
      <c r="D30" s="114">
        <f t="shared" si="0"/>
        <v>100</v>
      </c>
      <c r="E30" s="114">
        <v>0.5</v>
      </c>
      <c r="F30" s="114">
        <f t="shared" si="1"/>
        <v>50</v>
      </c>
      <c r="G30" s="114">
        <f t="shared" si="2"/>
        <v>0.5</v>
      </c>
      <c r="H30" s="4">
        <v>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4</v>
      </c>
      <c r="D33" s="114">
        <f t="shared" si="0"/>
        <v>100</v>
      </c>
      <c r="E33" s="114">
        <v>3</v>
      </c>
      <c r="F33" s="114">
        <f t="shared" si="1"/>
        <v>300</v>
      </c>
      <c r="G33" s="114">
        <f t="shared" si="2"/>
        <v>3</v>
      </c>
      <c r="H33" s="4">
        <v>2</v>
      </c>
      <c r="I33" s="4">
        <v>2</v>
      </c>
      <c r="J33" s="4">
        <v>4</v>
      </c>
      <c r="K33" s="4">
        <v>4</v>
      </c>
      <c r="L33" s="4">
        <v>4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4</v>
      </c>
      <c r="I34" s="4">
        <v>4</v>
      </c>
      <c r="J34" s="4">
        <v>4</v>
      </c>
      <c r="K34" s="4">
        <v>4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>
        <v>4</v>
      </c>
      <c r="D35" s="114">
        <f t="shared" si="0"/>
        <v>100</v>
      </c>
      <c r="E35" s="114">
        <v>3</v>
      </c>
      <c r="F35" s="114">
        <f t="shared" si="1"/>
        <v>300</v>
      </c>
      <c r="G35" s="114">
        <f t="shared" si="2"/>
        <v>3</v>
      </c>
      <c r="H35" s="4">
        <v>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4</v>
      </c>
      <c r="D38" s="114">
        <f t="shared" si="0"/>
        <v>100</v>
      </c>
      <c r="E38" s="114">
        <v>1</v>
      </c>
      <c r="F38" s="114">
        <f t="shared" si="1"/>
        <v>100</v>
      </c>
      <c r="G38" s="114">
        <f t="shared" si="2"/>
        <v>1</v>
      </c>
      <c r="H38" s="4">
        <v>4</v>
      </c>
      <c r="I38" s="4">
        <v>4</v>
      </c>
      <c r="J38" s="4">
        <v>4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4</v>
      </c>
      <c r="D40" s="114">
        <f t="shared" si="0"/>
        <v>100</v>
      </c>
      <c r="E40" s="114">
        <v>3</v>
      </c>
      <c r="F40" s="114">
        <f t="shared" si="1"/>
        <v>300</v>
      </c>
      <c r="G40" s="114">
        <f t="shared" si="2"/>
        <v>3</v>
      </c>
      <c r="H40" s="4">
        <v>4</v>
      </c>
      <c r="I40" s="4">
        <v>4</v>
      </c>
      <c r="J40" s="4">
        <v>4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100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4</v>
      </c>
      <c r="D45" s="114">
        <f t="shared" si="0"/>
        <v>100</v>
      </c>
      <c r="E45" s="114">
        <v>3</v>
      </c>
      <c r="F45" s="114">
        <f t="shared" si="1"/>
        <v>300</v>
      </c>
      <c r="G45" s="114">
        <f t="shared" si="2"/>
        <v>3</v>
      </c>
      <c r="H45" s="4">
        <v>4</v>
      </c>
      <c r="I45" s="4">
        <v>4</v>
      </c>
      <c r="J45" s="4">
        <v>4</v>
      </c>
      <c r="K45" s="4">
        <v>4</v>
      </c>
      <c r="L45" s="4">
        <v>3</v>
      </c>
      <c r="M45" s="4">
        <v>4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2</v>
      </c>
      <c r="J46" s="4">
        <v>2</v>
      </c>
      <c r="K46" s="4">
        <v>4</v>
      </c>
      <c r="L46" s="4">
        <v>3</v>
      </c>
      <c r="M46" s="4">
        <v>4</v>
      </c>
      <c r="N46" s="4">
        <v>3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4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4</v>
      </c>
      <c r="K48" s="4">
        <v>3</v>
      </c>
      <c r="L48" s="4">
        <v>4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4</v>
      </c>
      <c r="I50" s="4">
        <v>4</v>
      </c>
      <c r="J50" s="4">
        <v>4</v>
      </c>
      <c r="K50" s="4">
        <v>4</v>
      </c>
      <c r="L50" s="4">
        <v>4</v>
      </c>
      <c r="M50" s="4">
        <v>4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4</v>
      </c>
      <c r="D51" s="114">
        <f t="shared" si="0"/>
        <v>100</v>
      </c>
      <c r="E51" s="114">
        <v>3</v>
      </c>
      <c r="F51" s="114">
        <f t="shared" si="1"/>
        <v>300</v>
      </c>
      <c r="G51" s="114">
        <f t="shared" si="2"/>
        <v>3</v>
      </c>
      <c r="H51" s="4">
        <v>4</v>
      </c>
      <c r="I51" s="4">
        <v>4</v>
      </c>
      <c r="J51" s="4">
        <v>4</v>
      </c>
      <c r="K51" s="4">
        <v>4</v>
      </c>
      <c r="L51" s="4">
        <v>4</v>
      </c>
      <c r="M51" s="4">
        <v>2</v>
      </c>
      <c r="N51" s="4">
        <v>4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26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44.5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1124" priority="750" operator="equal">
      <formula>1</formula>
    </cfRule>
  </conditionalFormatting>
  <conditionalFormatting sqref="J33:J1048576 J4:J29 C2:C1048576">
    <cfRule type="cellIs" dxfId="1123" priority="745" operator="equal">
      <formula>3</formula>
    </cfRule>
    <cfRule type="cellIs" dxfId="1122" priority="746" operator="equal">
      <formula>4</formula>
    </cfRule>
    <cfRule type="cellIs" dxfId="1121" priority="747" operator="equal">
      <formula>2</formula>
    </cfRule>
    <cfRule type="cellIs" dxfId="1120" priority="748" operator="equal">
      <formula>1</formula>
    </cfRule>
  </conditionalFormatting>
  <conditionalFormatting sqref="C28:C31 J28 C17:C18 C12:C15 C20:C22 J10:J12 J14:J15 J18:J19 J21 J5:J7 C5:C8 C24">
    <cfRule type="cellIs" dxfId="1119" priority="707" operator="equal">
      <formula>2</formula>
    </cfRule>
  </conditionalFormatting>
  <conditionalFormatting sqref="C28:C31 J28 C17:C18 C12:C15 C20:C22 J10:J12 J14:J15 J18:J19 J21 J5:J7 C5:C8 C24">
    <cfRule type="cellIs" dxfId="1118" priority="706" operator="equal">
      <formula>3</formula>
    </cfRule>
  </conditionalFormatting>
  <conditionalFormatting sqref="C28:C31 J28 C17:C18 C12:C15 C20:C22 J10:J12 J14:J15 J18:J19 J21 J5:J7 C5:C8 C24">
    <cfRule type="cellIs" dxfId="1117" priority="705" operator="equal">
      <formula>4</formula>
    </cfRule>
  </conditionalFormatting>
  <conditionalFormatting sqref="AD41:AD44 C41:C51 AD34:AD38 AD26:AD31 H27:AC45 H11:AD13 H15:AD15 H17:AD17 H19:AD24 H11:AC15 H5:AD9 H17:AC18 J9:J29 C5:C39">
    <cfRule type="cellIs" dxfId="1116" priority="701" operator="equal">
      <formula>4</formula>
    </cfRule>
    <cfRule type="cellIs" dxfId="1115" priority="702" operator="equal">
      <formula>3</formula>
    </cfRule>
    <cfRule type="cellIs" dxfId="1114" priority="703" operator="equal">
      <formula>2</formula>
    </cfRule>
    <cfRule type="cellIs" dxfId="1113" priority="704" operator="equal">
      <formula>1</formula>
    </cfRule>
  </conditionalFormatting>
  <conditionalFormatting sqref="H47:AC48 AD46:AD47">
    <cfRule type="cellIs" dxfId="1112" priority="45" operator="equal">
      <formula>4</formula>
    </cfRule>
    <cfRule type="cellIs" dxfId="1111" priority="46" operator="equal">
      <formula>3</formula>
    </cfRule>
    <cfRule type="cellIs" dxfId="1110" priority="47" operator="equal">
      <formula>2</formula>
    </cfRule>
    <cfRule type="cellIs" dxfId="1109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1108" priority="37" operator="equal">
      <formula>4</formula>
    </cfRule>
    <cfRule type="cellIs" dxfId="1107" priority="38" operator="equal">
      <formula>4</formula>
    </cfRule>
    <cfRule type="cellIs" dxfId="1106" priority="39" operator="equal">
      <formula>3</formula>
    </cfRule>
    <cfRule type="cellIs" dxfId="1105" priority="40" operator="equal">
      <formula>2</formula>
    </cfRule>
    <cfRule type="cellIs" dxfId="1104" priority="41" operator="equal">
      <formula>2</formula>
    </cfRule>
    <cfRule type="cellIs" dxfId="1103" priority="42" operator="equal">
      <formula>2</formula>
    </cfRule>
    <cfRule type="cellIs" dxfId="1102" priority="43" operator="equal">
      <formula>2</formula>
    </cfRule>
    <cfRule type="cellIs" dxfId="1101" priority="44" operator="equal">
      <formula>1</formula>
    </cfRule>
  </conditionalFormatting>
  <conditionalFormatting sqref="C13">
    <cfRule type="cellIs" dxfId="1100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1099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1098" priority="34" operator="equal">
      <formula>4</formula>
    </cfRule>
  </conditionalFormatting>
  <conditionalFormatting sqref="H50:AC51 H45:AC48 C44:C54 C42">
    <cfRule type="cellIs" dxfId="1097" priority="30" operator="equal">
      <formula>4</formula>
    </cfRule>
    <cfRule type="cellIs" dxfId="1096" priority="31" operator="equal">
      <formula>3</formula>
    </cfRule>
    <cfRule type="cellIs" dxfId="1095" priority="32" operator="equal">
      <formula>2</formula>
    </cfRule>
    <cfRule type="cellIs" dxfId="1094" priority="33" operator="equal">
      <formula>1</formula>
    </cfRule>
  </conditionalFormatting>
  <conditionalFormatting sqref="H50:AC51 C45:C51 H45:AC48">
    <cfRule type="cellIs" dxfId="1093" priority="22" operator="equal">
      <formula>4</formula>
    </cfRule>
    <cfRule type="cellIs" dxfId="1092" priority="23" operator="equal">
      <formula>4</formula>
    </cfRule>
    <cfRule type="cellIs" dxfId="1091" priority="24" operator="equal">
      <formula>3</formula>
    </cfRule>
    <cfRule type="cellIs" dxfId="1090" priority="25" operator="equal">
      <formula>2</formula>
    </cfRule>
    <cfRule type="cellIs" dxfId="1089" priority="26" operator="equal">
      <formula>2</formula>
    </cfRule>
    <cfRule type="cellIs" dxfId="1088" priority="27" operator="equal">
      <formula>2</formula>
    </cfRule>
    <cfRule type="cellIs" dxfId="1087" priority="28" operator="equal">
      <formula>2</formula>
    </cfRule>
    <cfRule type="cellIs" dxfId="1086" priority="29" operator="equal">
      <formula>1</formula>
    </cfRule>
  </conditionalFormatting>
  <conditionalFormatting sqref="B49:C49 C50:C51 H50:AC51 C45:C48 H45:AC48">
    <cfRule type="cellIs" dxfId="1085" priority="20" operator="equal">
      <formula>2</formula>
    </cfRule>
  </conditionalFormatting>
  <conditionalFormatting sqref="C50:C51 H50:AC51 C45:C48 H45:AC48">
    <cfRule type="cellIs" dxfId="1084" priority="19" operator="equal">
      <formula>4</formula>
    </cfRule>
  </conditionalFormatting>
  <conditionalFormatting sqref="C45:C48 C50:C51 C40:C41 C38 C33:C36 C30:C31 C28 C11:C15 C21:C24 C5:C9 C17:C18">
    <cfRule type="cellIs" dxfId="1083" priority="15" operator="equal">
      <formula>4</formula>
    </cfRule>
    <cfRule type="cellIs" dxfId="1082" priority="16" operator="equal">
      <formula>3</formula>
    </cfRule>
    <cfRule type="cellIs" dxfId="1081" priority="17" operator="equal">
      <formula>2</formula>
    </cfRule>
    <cfRule type="cellIs" dxfId="1080" priority="18" operator="equal">
      <formula>1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M257"/>
  <sheetViews>
    <sheetView workbookViewId="0">
      <selection activeCell="B16" sqref="B16:C16"/>
    </sheetView>
  </sheetViews>
  <sheetFormatPr baseColWidth="10" defaultRowHeight="15"/>
  <cols>
    <col min="1" max="1" width="5" style="2" customWidth="1"/>
    <col min="2" max="2" width="70" customWidth="1"/>
    <col min="3" max="3" width="10.7109375" style="2" customWidth="1"/>
    <col min="4" max="4" width="7.42578125" style="2" customWidth="1"/>
    <col min="5" max="5" width="11.140625" style="2" customWidth="1"/>
    <col min="6" max="6" width="7.42578125" style="2" customWidth="1"/>
    <col min="7" max="7" width="15.7109375" style="2" customWidth="1"/>
    <col min="8" max="8" width="4.7109375" style="10" customWidth="1"/>
    <col min="9" max="9" width="4.7109375" style="9" customWidth="1"/>
    <col min="10" max="10" width="4.7109375" style="10" customWidth="1"/>
    <col min="11" max="11" width="4.7109375" style="38" customWidth="1"/>
    <col min="12" max="28" width="4.7109375" style="10" customWidth="1"/>
    <col min="29" max="29" width="4.7109375" customWidth="1"/>
    <col min="30" max="30" width="2.85546875" style="12" customWidth="1"/>
    <col min="31" max="31" width="14.42578125" customWidth="1"/>
    <col min="32" max="60" width="4.7109375" customWidth="1"/>
  </cols>
  <sheetData>
    <row r="1" spans="1:65" s="5" customFormat="1" ht="30" customHeight="1">
      <c r="A1" s="129" t="str">
        <f>Classe!A8</f>
        <v>Elève 8</v>
      </c>
      <c r="B1" s="130"/>
      <c r="C1" s="130"/>
      <c r="D1" s="59">
        <f>ROUNDUP((SUM(D5:D51))/B55,0)</f>
        <v>72</v>
      </c>
      <c r="E1" s="109" t="s">
        <v>3</v>
      </c>
      <c r="F1" s="110">
        <f>ROUNDUP((SUM(F5:F51))/B58,0)</f>
        <v>61</v>
      </c>
      <c r="G1" s="110" t="s">
        <v>3</v>
      </c>
      <c r="H1" s="129" t="s">
        <v>28</v>
      </c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8"/>
      <c r="AD1" s="42"/>
      <c r="AE1" s="129" t="s">
        <v>29</v>
      </c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130"/>
      <c r="AY1" s="130"/>
      <c r="AZ1" s="138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s="3" customFormat="1" ht="15" customHeight="1" thickBot="1">
      <c r="A2" s="159"/>
      <c r="B2" s="160"/>
      <c r="C2" s="160"/>
      <c r="D2" s="151" t="s">
        <v>135</v>
      </c>
      <c r="E2" s="152"/>
      <c r="F2" s="151" t="s">
        <v>136</v>
      </c>
      <c r="G2" s="152"/>
      <c r="H2" s="139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1"/>
      <c r="AD2" s="43"/>
      <c r="AE2" s="139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0"/>
      <c r="AS2" s="140"/>
      <c r="AT2" s="140"/>
      <c r="AU2" s="140"/>
      <c r="AV2" s="140"/>
      <c r="AW2" s="140"/>
      <c r="AX2" s="140"/>
      <c r="AY2" s="140"/>
      <c r="AZ2" s="141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</row>
    <row r="3" spans="1:65" s="3" customFormat="1" ht="15" customHeight="1">
      <c r="A3" s="161" t="s">
        <v>9</v>
      </c>
      <c r="B3" s="162"/>
      <c r="C3" s="163"/>
      <c r="D3" s="118"/>
      <c r="E3" s="111"/>
      <c r="F3" s="112"/>
      <c r="G3" s="112"/>
      <c r="H3" s="139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1"/>
      <c r="AD3" s="43"/>
      <c r="AE3" s="139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1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</row>
    <row r="4" spans="1:65" s="3" customFormat="1" ht="15" customHeight="1" thickBot="1">
      <c r="A4" s="18"/>
      <c r="B4" s="147" t="s">
        <v>102</v>
      </c>
      <c r="C4" s="148"/>
      <c r="D4" s="113" t="s">
        <v>131</v>
      </c>
      <c r="E4" s="113" t="s">
        <v>127</v>
      </c>
      <c r="F4" s="113" t="s">
        <v>128</v>
      </c>
      <c r="G4" s="113" t="s">
        <v>129</v>
      </c>
      <c r="H4" s="54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6"/>
      <c r="AD4" s="44"/>
      <c r="AE4" s="54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6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</row>
    <row r="5" spans="1:65" s="3" customFormat="1" ht="15" customHeight="1">
      <c r="A5" s="77" t="s">
        <v>0</v>
      </c>
      <c r="B5" s="16" t="s">
        <v>52</v>
      </c>
      <c r="C5" s="20">
        <v>4</v>
      </c>
      <c r="D5" s="114">
        <f>IF(C5=0,0,IF(C5=1,0,IF(C5=2,30,IF(C5=3,70,100))))</f>
        <v>100</v>
      </c>
      <c r="E5" s="114">
        <v>1</v>
      </c>
      <c r="F5" s="114">
        <f>D5*E5</f>
        <v>100</v>
      </c>
      <c r="G5" s="114">
        <f>IF(C5&gt;0,E5,0)</f>
        <v>1</v>
      </c>
      <c r="H5" s="41">
        <v>2</v>
      </c>
      <c r="I5" s="41">
        <v>2</v>
      </c>
      <c r="J5" s="41">
        <v>4</v>
      </c>
      <c r="K5" s="41">
        <v>4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13"/>
      <c r="AE5" s="46" t="s">
        <v>30</v>
      </c>
      <c r="AF5" s="46">
        <v>1</v>
      </c>
      <c r="AG5" s="46">
        <v>2</v>
      </c>
      <c r="AH5" s="46">
        <v>3</v>
      </c>
      <c r="AI5" s="46">
        <v>4</v>
      </c>
      <c r="AJ5" s="46">
        <v>5</v>
      </c>
      <c r="AK5" s="46">
        <v>6</v>
      </c>
      <c r="AL5" s="46">
        <v>7</v>
      </c>
      <c r="AM5" s="46">
        <v>8</v>
      </c>
      <c r="AN5" s="46">
        <v>9</v>
      </c>
      <c r="AO5" s="46">
        <v>10</v>
      </c>
      <c r="AP5" s="46">
        <v>11</v>
      </c>
      <c r="AQ5" s="46">
        <v>12</v>
      </c>
      <c r="AR5" s="46">
        <v>13</v>
      </c>
      <c r="AS5" s="46">
        <v>14</v>
      </c>
      <c r="AT5" s="46">
        <v>15</v>
      </c>
      <c r="AU5" s="46">
        <v>16</v>
      </c>
      <c r="AV5" s="46">
        <v>17</v>
      </c>
      <c r="AW5" s="46">
        <v>18</v>
      </c>
      <c r="AX5" s="46">
        <v>19</v>
      </c>
      <c r="AY5" s="46">
        <v>20</v>
      </c>
      <c r="AZ5" s="46">
        <v>21</v>
      </c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</row>
    <row r="6" spans="1:65" s="3" customFormat="1" ht="15" customHeight="1">
      <c r="A6" s="77" t="s">
        <v>1</v>
      </c>
      <c r="B6" s="16" t="s">
        <v>53</v>
      </c>
      <c r="C6" s="20">
        <v>3</v>
      </c>
      <c r="D6" s="114">
        <f t="shared" ref="D6:D51" si="0">IF(C6=0,0,IF(C6=1,0,IF(C6=2,30,IF(C6=3,70,100))))</f>
        <v>70</v>
      </c>
      <c r="E6" s="114">
        <v>3</v>
      </c>
      <c r="F6" s="114">
        <f t="shared" ref="F6:F51" si="1">D6*E6</f>
        <v>210</v>
      </c>
      <c r="G6" s="114">
        <f t="shared" ref="G6:G51" si="2">IF(C6&gt;0,E6,0)</f>
        <v>3</v>
      </c>
      <c r="H6" s="4">
        <v>2</v>
      </c>
      <c r="I6" s="4">
        <v>4</v>
      </c>
      <c r="J6" s="4">
        <v>1</v>
      </c>
      <c r="K6" s="4">
        <v>3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13"/>
      <c r="AE6" s="45" t="s">
        <v>31</v>
      </c>
      <c r="AF6" s="45">
        <v>59</v>
      </c>
      <c r="AG6" s="45">
        <v>80</v>
      </c>
      <c r="AH6" s="45">
        <v>67</v>
      </c>
      <c r="AI6" s="45">
        <v>50</v>
      </c>
      <c r="AJ6" s="45">
        <v>70</v>
      </c>
      <c r="AK6" s="45">
        <v>61</v>
      </c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</row>
    <row r="7" spans="1:65" s="3" customFormat="1" ht="15" customHeight="1">
      <c r="A7" s="77" t="s">
        <v>2</v>
      </c>
      <c r="B7" s="16" t="s">
        <v>54</v>
      </c>
      <c r="C7" s="20">
        <v>4</v>
      </c>
      <c r="D7" s="114">
        <f t="shared" si="0"/>
        <v>100</v>
      </c>
      <c r="E7" s="114">
        <v>1</v>
      </c>
      <c r="F7" s="114">
        <f t="shared" si="1"/>
        <v>100</v>
      </c>
      <c r="G7" s="114">
        <f t="shared" si="2"/>
        <v>1</v>
      </c>
      <c r="H7" s="4">
        <v>1</v>
      </c>
      <c r="I7" s="4">
        <v>1</v>
      </c>
      <c r="J7" s="4">
        <v>4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13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</row>
    <row r="8" spans="1:65" s="3" customFormat="1" ht="15" customHeight="1">
      <c r="A8" s="77" t="s">
        <v>10</v>
      </c>
      <c r="B8" s="16" t="s">
        <v>55</v>
      </c>
      <c r="C8" s="20">
        <v>4</v>
      </c>
      <c r="D8" s="114">
        <f t="shared" si="0"/>
        <v>100</v>
      </c>
      <c r="E8" s="114">
        <v>3</v>
      </c>
      <c r="F8" s="114">
        <f t="shared" si="1"/>
        <v>300</v>
      </c>
      <c r="G8" s="114">
        <f t="shared" si="2"/>
        <v>3</v>
      </c>
      <c r="H8" s="4">
        <v>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13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</row>
    <row r="9" spans="1:65" s="3" customFormat="1" ht="15" customHeight="1">
      <c r="A9" s="91" t="s">
        <v>103</v>
      </c>
      <c r="B9" s="92" t="s">
        <v>104</v>
      </c>
      <c r="C9" s="20"/>
      <c r="D9" s="114">
        <f t="shared" si="0"/>
        <v>0</v>
      </c>
      <c r="E9" s="114">
        <v>1</v>
      </c>
      <c r="F9" s="114">
        <f t="shared" si="1"/>
        <v>0</v>
      </c>
      <c r="G9" s="114">
        <f t="shared" si="2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13"/>
      <c r="AE9" s="29"/>
      <c r="AF9" s="29"/>
      <c r="AG9" s="29"/>
      <c r="AH9" s="29"/>
      <c r="AI9" s="47"/>
      <c r="AJ9" s="47"/>
      <c r="AK9" s="47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</row>
    <row r="10" spans="1:65" s="3" customFormat="1" ht="15" customHeight="1">
      <c r="A10" s="21"/>
      <c r="B10" s="147" t="s">
        <v>105</v>
      </c>
      <c r="C10" s="148"/>
      <c r="D10" s="114">
        <f t="shared" si="0"/>
        <v>0</v>
      </c>
      <c r="E10" s="114"/>
      <c r="F10" s="114">
        <f t="shared" si="1"/>
        <v>0</v>
      </c>
      <c r="G10" s="114">
        <f t="shared" si="2"/>
        <v>0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</row>
    <row r="11" spans="1:65" s="3" customFormat="1" ht="15" customHeight="1">
      <c r="A11" s="91" t="s">
        <v>11</v>
      </c>
      <c r="B11" s="16" t="s">
        <v>56</v>
      </c>
      <c r="C11" s="20">
        <v>4</v>
      </c>
      <c r="D11" s="114">
        <f t="shared" si="0"/>
        <v>100</v>
      </c>
      <c r="E11" s="114">
        <v>0.5</v>
      </c>
      <c r="F11" s="114">
        <f t="shared" si="1"/>
        <v>50</v>
      </c>
      <c r="G11" s="114">
        <f t="shared" si="2"/>
        <v>0.5</v>
      </c>
      <c r="H11" s="4">
        <v>4</v>
      </c>
      <c r="I11" s="4">
        <v>4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13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</row>
    <row r="12" spans="1:65" s="3" customFormat="1" ht="15" customHeight="1">
      <c r="A12" s="91" t="s">
        <v>12</v>
      </c>
      <c r="B12" s="16" t="s">
        <v>106</v>
      </c>
      <c r="C12" s="20">
        <v>4</v>
      </c>
      <c r="D12" s="114">
        <f t="shared" si="0"/>
        <v>100</v>
      </c>
      <c r="E12" s="114">
        <v>2</v>
      </c>
      <c r="F12" s="114">
        <f t="shared" si="1"/>
        <v>200</v>
      </c>
      <c r="G12" s="114">
        <f t="shared" si="2"/>
        <v>2</v>
      </c>
      <c r="H12" s="4">
        <v>4</v>
      </c>
      <c r="I12" s="4">
        <v>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13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</row>
    <row r="13" spans="1:65" s="3" customFormat="1" ht="15" customHeight="1">
      <c r="A13" s="91" t="s">
        <v>13</v>
      </c>
      <c r="B13" s="16" t="s">
        <v>57</v>
      </c>
      <c r="C13" s="20">
        <v>4</v>
      </c>
      <c r="D13" s="114">
        <f t="shared" si="0"/>
        <v>100</v>
      </c>
      <c r="E13" s="114">
        <v>2</v>
      </c>
      <c r="F13" s="114">
        <f t="shared" si="1"/>
        <v>200</v>
      </c>
      <c r="G13" s="114">
        <f t="shared" si="2"/>
        <v>2</v>
      </c>
      <c r="H13" s="4">
        <v>4</v>
      </c>
      <c r="I13" s="4">
        <v>4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3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</row>
    <row r="14" spans="1:65" s="3" customFormat="1" ht="15" customHeight="1">
      <c r="A14" s="91" t="s">
        <v>14</v>
      </c>
      <c r="B14" s="78" t="s">
        <v>58</v>
      </c>
      <c r="C14" s="79"/>
      <c r="D14" s="114">
        <f t="shared" si="0"/>
        <v>0</v>
      </c>
      <c r="E14" s="114">
        <v>2</v>
      </c>
      <c r="F14" s="114">
        <f t="shared" si="1"/>
        <v>0</v>
      </c>
      <c r="G14" s="114">
        <f t="shared" si="2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13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</row>
    <row r="15" spans="1:65" s="3" customFormat="1" ht="15" customHeight="1">
      <c r="A15" s="91" t="s">
        <v>15</v>
      </c>
      <c r="B15" s="17" t="s">
        <v>87</v>
      </c>
      <c r="C15" s="20">
        <v>3</v>
      </c>
      <c r="D15" s="114">
        <f t="shared" si="0"/>
        <v>70</v>
      </c>
      <c r="E15" s="114">
        <v>0.5</v>
      </c>
      <c r="F15" s="114">
        <f t="shared" si="1"/>
        <v>35</v>
      </c>
      <c r="G15" s="114">
        <f t="shared" si="2"/>
        <v>0.5</v>
      </c>
      <c r="H15" s="4">
        <v>3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13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</row>
    <row r="16" spans="1:65" s="3" customFormat="1" ht="15" customHeight="1">
      <c r="A16" s="77"/>
      <c r="B16" s="147" t="s">
        <v>107</v>
      </c>
      <c r="C16" s="148"/>
      <c r="D16" s="114">
        <f t="shared" si="0"/>
        <v>0</v>
      </c>
      <c r="E16" s="114"/>
      <c r="F16" s="114">
        <f t="shared" si="1"/>
        <v>0</v>
      </c>
      <c r="G16" s="114">
        <f t="shared" si="2"/>
        <v>0</v>
      </c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</row>
    <row r="17" spans="1:65" s="3" customFormat="1" ht="15" customHeight="1">
      <c r="A17" s="91" t="s">
        <v>16</v>
      </c>
      <c r="B17" s="17" t="s">
        <v>108</v>
      </c>
      <c r="C17" s="20">
        <v>3</v>
      </c>
      <c r="D17" s="114">
        <f t="shared" si="0"/>
        <v>70</v>
      </c>
      <c r="E17" s="114">
        <v>2</v>
      </c>
      <c r="F17" s="114">
        <f t="shared" si="1"/>
        <v>140</v>
      </c>
      <c r="G17" s="114">
        <f t="shared" si="2"/>
        <v>2</v>
      </c>
      <c r="H17" s="4">
        <v>3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13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</row>
    <row r="18" spans="1:65" s="3" customFormat="1" ht="15" customHeight="1" thickBot="1">
      <c r="A18" s="91" t="s">
        <v>59</v>
      </c>
      <c r="B18" s="23" t="s">
        <v>60</v>
      </c>
      <c r="C18" s="24">
        <v>4</v>
      </c>
      <c r="D18" s="114">
        <f t="shared" si="0"/>
        <v>100</v>
      </c>
      <c r="E18" s="114">
        <v>0.5</v>
      </c>
      <c r="F18" s="114">
        <f t="shared" si="1"/>
        <v>50</v>
      </c>
      <c r="G18" s="114">
        <f t="shared" si="2"/>
        <v>0.5</v>
      </c>
      <c r="H18" s="4">
        <v>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3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</row>
    <row r="19" spans="1:65" s="3" customFormat="1" ht="15" customHeight="1" thickBot="1">
      <c r="A19" s="26"/>
      <c r="B19" s="25"/>
      <c r="C19" s="13"/>
      <c r="D19" s="114">
        <f t="shared" si="0"/>
        <v>0</v>
      </c>
      <c r="E19" s="114"/>
      <c r="F19" s="114">
        <f t="shared" si="1"/>
        <v>0</v>
      </c>
      <c r="G19" s="114">
        <f t="shared" si="2"/>
        <v>0</v>
      </c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</row>
    <row r="20" spans="1:65" s="3" customFormat="1" ht="15" customHeight="1">
      <c r="A20" s="144" t="s">
        <v>109</v>
      </c>
      <c r="B20" s="145"/>
      <c r="C20" s="146"/>
      <c r="D20" s="114">
        <f t="shared" si="0"/>
        <v>0</v>
      </c>
      <c r="E20" s="114"/>
      <c r="F20" s="114">
        <f t="shared" si="1"/>
        <v>0</v>
      </c>
      <c r="G20" s="114">
        <f t="shared" si="2"/>
        <v>0</v>
      </c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</row>
    <row r="21" spans="1:65" s="3" customFormat="1" ht="15" customHeight="1">
      <c r="A21" s="91" t="s">
        <v>110</v>
      </c>
      <c r="B21" s="16" t="s">
        <v>114</v>
      </c>
      <c r="C21" s="20">
        <v>4</v>
      </c>
      <c r="D21" s="114">
        <f t="shared" si="0"/>
        <v>100</v>
      </c>
      <c r="E21" s="114">
        <v>0.5</v>
      </c>
      <c r="F21" s="114">
        <f t="shared" si="1"/>
        <v>50</v>
      </c>
      <c r="G21" s="114">
        <f t="shared" si="2"/>
        <v>0.5</v>
      </c>
      <c r="H21" s="4">
        <v>3</v>
      </c>
      <c r="I21" s="4">
        <v>4</v>
      </c>
      <c r="J21" s="4">
        <v>3</v>
      </c>
      <c r="K21" s="4">
        <v>4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3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</row>
    <row r="22" spans="1:65" s="3" customFormat="1" ht="15" customHeight="1">
      <c r="A22" s="91" t="s">
        <v>111</v>
      </c>
      <c r="B22" s="17" t="s">
        <v>115</v>
      </c>
      <c r="C22" s="20"/>
      <c r="D22" s="114">
        <f t="shared" si="0"/>
        <v>0</v>
      </c>
      <c r="E22" s="114">
        <v>3</v>
      </c>
      <c r="F22" s="114">
        <f t="shared" si="1"/>
        <v>0</v>
      </c>
      <c r="G22" s="114">
        <f t="shared" si="2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13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</row>
    <row r="23" spans="1:65" s="3" customFormat="1" ht="15" customHeight="1">
      <c r="A23" s="91" t="s">
        <v>112</v>
      </c>
      <c r="B23" s="16" t="s">
        <v>17</v>
      </c>
      <c r="C23" s="20">
        <v>1</v>
      </c>
      <c r="D23" s="114">
        <f t="shared" si="0"/>
        <v>0</v>
      </c>
      <c r="E23" s="114">
        <v>2</v>
      </c>
      <c r="F23" s="114">
        <f t="shared" si="1"/>
        <v>0</v>
      </c>
      <c r="G23" s="114">
        <f t="shared" si="2"/>
        <v>2</v>
      </c>
      <c r="H23" s="57">
        <v>4</v>
      </c>
      <c r="I23" s="57">
        <v>1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13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</row>
    <row r="24" spans="1:65" s="3" customFormat="1" ht="16.5" customHeight="1">
      <c r="A24" s="91" t="s">
        <v>113</v>
      </c>
      <c r="B24" s="89" t="s">
        <v>90</v>
      </c>
      <c r="C24" s="20">
        <v>4</v>
      </c>
      <c r="D24" s="114">
        <f t="shared" si="0"/>
        <v>100</v>
      </c>
      <c r="E24" s="114">
        <v>1</v>
      </c>
      <c r="F24" s="114">
        <f t="shared" si="1"/>
        <v>100</v>
      </c>
      <c r="G24" s="114">
        <f t="shared" si="2"/>
        <v>1</v>
      </c>
      <c r="H24" s="57">
        <v>3</v>
      </c>
      <c r="I24" s="57">
        <v>3</v>
      </c>
      <c r="J24" s="57">
        <v>3</v>
      </c>
      <c r="K24" s="57">
        <v>2</v>
      </c>
      <c r="L24" s="57">
        <v>4</v>
      </c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13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</row>
    <row r="25" spans="1:65" s="29" customFormat="1" ht="15" customHeight="1" thickBot="1">
      <c r="A25" s="95" t="s">
        <v>96</v>
      </c>
      <c r="B25" s="96" t="s">
        <v>97</v>
      </c>
      <c r="C25" s="93"/>
      <c r="D25" s="114">
        <f t="shared" si="0"/>
        <v>0</v>
      </c>
      <c r="E25" s="114"/>
      <c r="F25" s="114">
        <f t="shared" si="1"/>
        <v>0</v>
      </c>
      <c r="G25" s="114">
        <f t="shared" si="2"/>
        <v>0</v>
      </c>
      <c r="H25" s="94" t="s">
        <v>99</v>
      </c>
      <c r="I25" s="94" t="s">
        <v>99</v>
      </c>
      <c r="J25" s="94" t="s">
        <v>99</v>
      </c>
      <c r="K25" s="94" t="s">
        <v>99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0"/>
    </row>
    <row r="26" spans="1:65" s="3" customFormat="1" ht="15" customHeight="1">
      <c r="A26" s="144" t="s">
        <v>116</v>
      </c>
      <c r="B26" s="145"/>
      <c r="C26" s="146"/>
      <c r="D26" s="114">
        <f t="shared" si="0"/>
        <v>0</v>
      </c>
      <c r="E26" s="114"/>
      <c r="F26" s="114">
        <f t="shared" si="1"/>
        <v>0</v>
      </c>
      <c r="G26" s="114">
        <f t="shared" si="2"/>
        <v>0</v>
      </c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13"/>
      <c r="AE26" s="131" t="s">
        <v>25</v>
      </c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</row>
    <row r="27" spans="1:65" s="3" customFormat="1" ht="15" customHeight="1">
      <c r="A27" s="21"/>
      <c r="B27" s="155" t="s">
        <v>83</v>
      </c>
      <c r="C27" s="156"/>
      <c r="D27" s="114">
        <f t="shared" si="0"/>
        <v>0</v>
      </c>
      <c r="E27" s="114"/>
      <c r="F27" s="114">
        <f t="shared" si="1"/>
        <v>0</v>
      </c>
      <c r="G27" s="114">
        <f t="shared" si="2"/>
        <v>0</v>
      </c>
      <c r="H27" s="149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50"/>
      <c r="AD27" s="13"/>
      <c r="AE27" s="131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</row>
    <row r="28" spans="1:65" s="3" customFormat="1" ht="15" customHeight="1">
      <c r="A28" s="77" t="s">
        <v>61</v>
      </c>
      <c r="B28" s="16" t="s">
        <v>69</v>
      </c>
      <c r="C28" s="20">
        <v>3</v>
      </c>
      <c r="D28" s="114">
        <f t="shared" si="0"/>
        <v>70</v>
      </c>
      <c r="E28" s="114">
        <v>1</v>
      </c>
      <c r="F28" s="114">
        <f t="shared" si="1"/>
        <v>70</v>
      </c>
      <c r="G28" s="114">
        <f t="shared" si="2"/>
        <v>1</v>
      </c>
      <c r="H28" s="4">
        <v>4</v>
      </c>
      <c r="I28" s="4">
        <v>3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13"/>
      <c r="AE28" s="133" t="s">
        <v>27</v>
      </c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</row>
    <row r="29" spans="1:65" s="3" customFormat="1" ht="15" customHeight="1">
      <c r="A29" s="21"/>
      <c r="B29" s="155" t="s">
        <v>84</v>
      </c>
      <c r="C29" s="156"/>
      <c r="D29" s="114">
        <f t="shared" si="0"/>
        <v>0</v>
      </c>
      <c r="E29" s="114"/>
      <c r="F29" s="114">
        <f t="shared" si="1"/>
        <v>0</v>
      </c>
      <c r="G29" s="114">
        <f t="shared" si="2"/>
        <v>0</v>
      </c>
      <c r="H29" s="149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50"/>
      <c r="AD29" s="13"/>
      <c r="AE29" s="153" t="s">
        <v>26</v>
      </c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</row>
    <row r="30" spans="1:65" s="3" customFormat="1" ht="15" customHeight="1">
      <c r="A30" s="91" t="s">
        <v>117</v>
      </c>
      <c r="B30" s="16" t="s">
        <v>71</v>
      </c>
      <c r="C30" s="20"/>
      <c r="D30" s="114">
        <f t="shared" si="0"/>
        <v>0</v>
      </c>
      <c r="E30" s="114">
        <v>0.5</v>
      </c>
      <c r="F30" s="114">
        <f t="shared" si="1"/>
        <v>0</v>
      </c>
      <c r="G30" s="114">
        <f t="shared" si="2"/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13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</row>
    <row r="31" spans="1:65" s="3" customFormat="1" ht="15" customHeight="1">
      <c r="A31" s="91" t="s">
        <v>62</v>
      </c>
      <c r="B31" s="78" t="s">
        <v>72</v>
      </c>
      <c r="C31" s="20"/>
      <c r="D31" s="114">
        <f t="shared" si="0"/>
        <v>0</v>
      </c>
      <c r="E31" s="114">
        <v>2</v>
      </c>
      <c r="F31" s="114">
        <f t="shared" si="1"/>
        <v>0</v>
      </c>
      <c r="G31" s="114">
        <f t="shared" si="2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13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</row>
    <row r="32" spans="1:65" s="3" customFormat="1" ht="15" customHeight="1">
      <c r="A32" s="80"/>
      <c r="B32" s="36" t="s">
        <v>85</v>
      </c>
      <c r="C32" s="37"/>
      <c r="D32" s="114">
        <f t="shared" si="0"/>
        <v>0</v>
      </c>
      <c r="E32" s="114"/>
      <c r="F32" s="114">
        <f t="shared" si="1"/>
        <v>0</v>
      </c>
      <c r="G32" s="114">
        <f t="shared" si="2"/>
        <v>0</v>
      </c>
      <c r="H32" s="149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50"/>
      <c r="AD32" s="13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</row>
    <row r="33" spans="1:65" ht="15" customHeight="1">
      <c r="A33" s="91" t="s">
        <v>63</v>
      </c>
      <c r="B33" s="78" t="s">
        <v>124</v>
      </c>
      <c r="C33" s="20">
        <v>2</v>
      </c>
      <c r="D33" s="114">
        <f t="shared" si="0"/>
        <v>30</v>
      </c>
      <c r="E33" s="114">
        <v>3</v>
      </c>
      <c r="F33" s="114">
        <f t="shared" si="1"/>
        <v>90</v>
      </c>
      <c r="G33" s="114">
        <f t="shared" si="2"/>
        <v>3</v>
      </c>
      <c r="H33" s="4">
        <v>2</v>
      </c>
      <c r="I33" s="4">
        <v>4</v>
      </c>
      <c r="J33" s="4">
        <v>4</v>
      </c>
      <c r="K33" s="4">
        <v>3</v>
      </c>
      <c r="L33" s="4">
        <v>2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13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</row>
    <row r="34" spans="1:65" ht="15" customHeight="1">
      <c r="A34" s="91" t="s">
        <v>64</v>
      </c>
      <c r="B34" s="78" t="s">
        <v>125</v>
      </c>
      <c r="C34" s="20">
        <v>4</v>
      </c>
      <c r="D34" s="114">
        <f t="shared" si="0"/>
        <v>100</v>
      </c>
      <c r="E34" s="114">
        <v>3</v>
      </c>
      <c r="F34" s="114">
        <f t="shared" si="1"/>
        <v>300</v>
      </c>
      <c r="G34" s="114">
        <f t="shared" si="2"/>
        <v>3</v>
      </c>
      <c r="H34" s="4">
        <v>1</v>
      </c>
      <c r="I34" s="4">
        <v>4</v>
      </c>
      <c r="J34" s="4">
        <v>4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13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</row>
    <row r="35" spans="1:65">
      <c r="A35" s="91" t="s">
        <v>65</v>
      </c>
      <c r="B35" s="78" t="s">
        <v>73</v>
      </c>
      <c r="C35" s="20"/>
      <c r="D35" s="114">
        <f t="shared" si="0"/>
        <v>0</v>
      </c>
      <c r="E35" s="114">
        <v>3</v>
      </c>
      <c r="F35" s="114">
        <f t="shared" si="1"/>
        <v>0</v>
      </c>
      <c r="G35" s="114">
        <f t="shared" si="2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13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</row>
    <row r="36" spans="1:65">
      <c r="A36" s="91" t="s">
        <v>66</v>
      </c>
      <c r="B36" s="16" t="s">
        <v>132</v>
      </c>
      <c r="C36" s="20"/>
      <c r="D36" s="114">
        <f t="shared" si="0"/>
        <v>0</v>
      </c>
      <c r="E36" s="114">
        <v>1</v>
      </c>
      <c r="F36" s="114">
        <f t="shared" si="1"/>
        <v>0</v>
      </c>
      <c r="G36" s="114">
        <f t="shared" si="2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13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</row>
    <row r="37" spans="1:65">
      <c r="A37" s="77"/>
      <c r="B37" s="155" t="s">
        <v>118</v>
      </c>
      <c r="C37" s="156"/>
      <c r="D37" s="114">
        <f t="shared" si="0"/>
        <v>0</v>
      </c>
      <c r="E37" s="114"/>
      <c r="F37" s="114">
        <f t="shared" si="1"/>
        <v>0</v>
      </c>
      <c r="G37" s="114">
        <f t="shared" si="2"/>
        <v>0</v>
      </c>
      <c r="H37" s="149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50"/>
      <c r="AD37" s="13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</row>
    <row r="38" spans="1:65">
      <c r="A38" s="91" t="s">
        <v>67</v>
      </c>
      <c r="B38" s="16" t="s">
        <v>119</v>
      </c>
      <c r="C38" s="20">
        <v>1</v>
      </c>
      <c r="D38" s="114">
        <f t="shared" si="0"/>
        <v>0</v>
      </c>
      <c r="E38" s="114">
        <v>1</v>
      </c>
      <c r="F38" s="114">
        <f t="shared" si="1"/>
        <v>0</v>
      </c>
      <c r="G38" s="114">
        <f t="shared" si="2"/>
        <v>1</v>
      </c>
      <c r="H38" s="4">
        <v>1</v>
      </c>
      <c r="I38" s="4">
        <v>4</v>
      </c>
      <c r="J38" s="4">
        <v>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13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</row>
    <row r="39" spans="1:65">
      <c r="A39" s="77"/>
      <c r="B39" s="157" t="s">
        <v>86</v>
      </c>
      <c r="C39" s="158"/>
      <c r="D39" s="114">
        <f t="shared" si="0"/>
        <v>0</v>
      </c>
      <c r="E39" s="114"/>
      <c r="F39" s="114">
        <f t="shared" si="1"/>
        <v>0</v>
      </c>
      <c r="G39" s="114">
        <f t="shared" si="2"/>
        <v>0</v>
      </c>
      <c r="H39" s="149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50"/>
      <c r="AD39" s="34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</row>
    <row r="40" spans="1:65">
      <c r="A40" s="91" t="s">
        <v>68</v>
      </c>
      <c r="B40" s="78" t="s">
        <v>80</v>
      </c>
      <c r="C40" s="81">
        <v>1</v>
      </c>
      <c r="D40" s="114">
        <f t="shared" si="0"/>
        <v>0</v>
      </c>
      <c r="E40" s="114">
        <v>3</v>
      </c>
      <c r="F40" s="114">
        <f t="shared" si="1"/>
        <v>0</v>
      </c>
      <c r="G40" s="114">
        <f t="shared" si="2"/>
        <v>3</v>
      </c>
      <c r="H40" s="4">
        <v>1</v>
      </c>
      <c r="I40" s="4">
        <v>1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34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</row>
    <row r="41" spans="1:65">
      <c r="A41" s="91" t="s">
        <v>74</v>
      </c>
      <c r="B41" s="78" t="s">
        <v>81</v>
      </c>
      <c r="C41" s="81"/>
      <c r="D41" s="114">
        <f t="shared" si="0"/>
        <v>0</v>
      </c>
      <c r="E41" s="114">
        <v>0.5</v>
      </c>
      <c r="F41" s="114">
        <f t="shared" si="1"/>
        <v>0</v>
      </c>
      <c r="G41" s="114">
        <f t="shared" si="2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13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</row>
    <row r="42" spans="1:65" ht="15.75" thickBot="1">
      <c r="A42" s="29"/>
      <c r="B42" s="29"/>
      <c r="C42" s="31"/>
      <c r="D42" s="114">
        <f t="shared" si="0"/>
        <v>0</v>
      </c>
      <c r="E42" s="114"/>
      <c r="F42" s="114">
        <f t="shared" si="1"/>
        <v>0</v>
      </c>
      <c r="G42" s="114">
        <f t="shared" si="2"/>
        <v>0</v>
      </c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13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</row>
    <row r="43" spans="1:65">
      <c r="A43" s="144" t="s">
        <v>4</v>
      </c>
      <c r="B43" s="145"/>
      <c r="C43" s="146"/>
      <c r="D43" s="114">
        <f t="shared" si="0"/>
        <v>0</v>
      </c>
      <c r="E43" s="114"/>
      <c r="F43" s="114">
        <f t="shared" si="1"/>
        <v>0</v>
      </c>
      <c r="G43" s="114">
        <f t="shared" si="2"/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13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</row>
    <row r="44" spans="1:65">
      <c r="A44" s="18"/>
      <c r="B44" s="36" t="s">
        <v>88</v>
      </c>
      <c r="C44" s="37"/>
      <c r="D44" s="114">
        <f t="shared" si="0"/>
        <v>0</v>
      </c>
      <c r="E44" s="114"/>
      <c r="F44" s="114">
        <f t="shared" si="1"/>
        <v>0</v>
      </c>
      <c r="G44" s="114">
        <f t="shared" si="2"/>
        <v>0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13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</row>
    <row r="45" spans="1:65">
      <c r="A45" s="77" t="s">
        <v>18</v>
      </c>
      <c r="B45" s="7" t="s">
        <v>120</v>
      </c>
      <c r="C45" s="20">
        <v>1</v>
      </c>
      <c r="D45" s="114">
        <f t="shared" si="0"/>
        <v>0</v>
      </c>
      <c r="E45" s="114">
        <v>3</v>
      </c>
      <c r="F45" s="114">
        <f t="shared" si="1"/>
        <v>0</v>
      </c>
      <c r="G45" s="114">
        <f t="shared" si="2"/>
        <v>3</v>
      </c>
      <c r="H45" s="4">
        <v>1</v>
      </c>
      <c r="I45" s="4">
        <v>4</v>
      </c>
      <c r="J45" s="4">
        <v>1</v>
      </c>
      <c r="K45" s="4">
        <v>1</v>
      </c>
      <c r="L45" s="4">
        <v>1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34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</row>
    <row r="46" spans="1:65">
      <c r="A46" s="77" t="s">
        <v>19</v>
      </c>
      <c r="B46" s="16" t="s">
        <v>121</v>
      </c>
      <c r="C46" s="20">
        <v>4</v>
      </c>
      <c r="D46" s="114">
        <f t="shared" si="0"/>
        <v>100</v>
      </c>
      <c r="E46" s="114">
        <v>2</v>
      </c>
      <c r="F46" s="114">
        <f t="shared" si="1"/>
        <v>200</v>
      </c>
      <c r="G46" s="114">
        <f t="shared" si="2"/>
        <v>2</v>
      </c>
      <c r="H46" s="4">
        <v>4</v>
      </c>
      <c r="I46" s="4">
        <v>2</v>
      </c>
      <c r="J46" s="4">
        <v>2</v>
      </c>
      <c r="K46" s="4">
        <v>4</v>
      </c>
      <c r="L46" s="4">
        <v>3</v>
      </c>
      <c r="M46" s="4">
        <v>4</v>
      </c>
      <c r="N46" s="4">
        <v>4</v>
      </c>
      <c r="O46" s="4">
        <v>4</v>
      </c>
      <c r="P46" s="4">
        <v>4</v>
      </c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13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</row>
    <row r="47" spans="1:65">
      <c r="A47" s="77" t="s">
        <v>20</v>
      </c>
      <c r="B47" s="7" t="s">
        <v>23</v>
      </c>
      <c r="C47" s="20">
        <v>4</v>
      </c>
      <c r="D47" s="114">
        <f t="shared" si="0"/>
        <v>100</v>
      </c>
      <c r="E47" s="114">
        <v>0.5</v>
      </c>
      <c r="F47" s="114">
        <f t="shared" si="1"/>
        <v>50</v>
      </c>
      <c r="G47" s="114">
        <f t="shared" si="2"/>
        <v>0.5</v>
      </c>
      <c r="H47" s="4">
        <v>1</v>
      </c>
      <c r="I47" s="4">
        <v>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13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</row>
    <row r="48" spans="1:65">
      <c r="A48" s="77" t="s">
        <v>21</v>
      </c>
      <c r="B48" s="7" t="s">
        <v>91</v>
      </c>
      <c r="C48" s="20">
        <v>4</v>
      </c>
      <c r="D48" s="114">
        <f t="shared" si="0"/>
        <v>100</v>
      </c>
      <c r="E48" s="114">
        <v>0.5</v>
      </c>
      <c r="F48" s="114">
        <f t="shared" si="1"/>
        <v>50</v>
      </c>
      <c r="G48" s="114">
        <f t="shared" si="2"/>
        <v>0.5</v>
      </c>
      <c r="H48" s="4">
        <v>4</v>
      </c>
      <c r="I48" s="4">
        <v>4</v>
      </c>
      <c r="J48" s="4">
        <v>3</v>
      </c>
      <c r="K48" s="4">
        <v>4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</row>
    <row r="49" spans="1:65">
      <c r="A49" s="21"/>
      <c r="B49" s="87" t="s">
        <v>89</v>
      </c>
      <c r="C49" s="75"/>
      <c r="D49" s="114">
        <f t="shared" si="0"/>
        <v>0</v>
      </c>
      <c r="E49" s="114"/>
      <c r="F49" s="114">
        <f t="shared" si="1"/>
        <v>0</v>
      </c>
      <c r="G49" s="114">
        <f t="shared" si="2"/>
        <v>0</v>
      </c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</row>
    <row r="50" spans="1:65">
      <c r="A50" s="77" t="s">
        <v>22</v>
      </c>
      <c r="B50" s="27" t="s">
        <v>133</v>
      </c>
      <c r="C50" s="20">
        <v>4</v>
      </c>
      <c r="D50" s="114">
        <f t="shared" si="0"/>
        <v>100</v>
      </c>
      <c r="E50" s="114">
        <v>2</v>
      </c>
      <c r="F50" s="114">
        <f t="shared" si="1"/>
        <v>200</v>
      </c>
      <c r="G50" s="114">
        <f t="shared" si="2"/>
        <v>2</v>
      </c>
      <c r="H50" s="4">
        <v>1</v>
      </c>
      <c r="I50" s="4">
        <v>4</v>
      </c>
      <c r="J50" s="4">
        <v>2</v>
      </c>
      <c r="K50" s="4">
        <v>4</v>
      </c>
      <c r="L50" s="4">
        <v>4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</row>
    <row r="51" spans="1:65" ht="15.75" thickBot="1">
      <c r="A51" s="22" t="s">
        <v>24</v>
      </c>
      <c r="B51" s="28" t="s">
        <v>94</v>
      </c>
      <c r="C51" s="24">
        <v>1</v>
      </c>
      <c r="D51" s="114">
        <f t="shared" si="0"/>
        <v>0</v>
      </c>
      <c r="E51" s="114">
        <v>3</v>
      </c>
      <c r="F51" s="114">
        <f t="shared" si="1"/>
        <v>0</v>
      </c>
      <c r="G51" s="114">
        <f t="shared" si="2"/>
        <v>3</v>
      </c>
      <c r="H51" s="4">
        <v>4</v>
      </c>
      <c r="I51" s="4">
        <v>4</v>
      </c>
      <c r="J51" s="4">
        <v>1</v>
      </c>
      <c r="K51" s="4">
        <v>3</v>
      </c>
      <c r="L51" s="4">
        <v>1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</row>
    <row r="52" spans="1:65">
      <c r="A52" s="26"/>
      <c r="B52" s="25"/>
      <c r="C52" s="34"/>
      <c r="D52" s="30"/>
      <c r="E52" s="30"/>
      <c r="F52" s="30"/>
      <c r="G52" s="30"/>
      <c r="H52" s="12"/>
      <c r="I52" s="31"/>
      <c r="J52" s="12"/>
      <c r="K52" s="33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</row>
    <row r="53" spans="1:65">
      <c r="A53" s="29"/>
      <c r="B53" s="29"/>
      <c r="C53" s="29"/>
      <c r="D53" s="30"/>
      <c r="E53" s="30"/>
      <c r="F53" s="30"/>
      <c r="G53" s="30"/>
      <c r="H53" s="12"/>
      <c r="I53" s="31"/>
      <c r="J53" s="12"/>
      <c r="K53" s="33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</row>
    <row r="54" spans="1:65">
      <c r="A54" s="29"/>
      <c r="B54" s="60" t="s">
        <v>8</v>
      </c>
      <c r="C54" s="29"/>
      <c r="D54" s="29"/>
      <c r="E54" s="29"/>
      <c r="F54" s="29"/>
      <c r="G54" s="29"/>
      <c r="H54" s="12"/>
      <c r="I54" s="31"/>
      <c r="J54" s="12"/>
      <c r="K54" s="33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</row>
    <row r="55" spans="1:65">
      <c r="A55" s="29"/>
      <c r="B55" s="60">
        <f>COUNTIF(C5:C51,"&gt;0")</f>
        <v>24</v>
      </c>
      <c r="C55" s="29"/>
      <c r="D55" s="12"/>
      <c r="E55" s="12"/>
      <c r="F55" s="12"/>
      <c r="G55" s="12"/>
      <c r="H55" s="12"/>
      <c r="I55" s="31"/>
      <c r="J55" s="12"/>
      <c r="K55" s="33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</row>
    <row r="56" spans="1:65" s="12" customFormat="1" ht="15.75" thickBot="1">
      <c r="A56" s="31"/>
      <c r="C56" s="31"/>
      <c r="D56" s="31"/>
      <c r="E56" s="31"/>
      <c r="F56" s="31"/>
      <c r="G56" s="31"/>
      <c r="I56" s="31"/>
      <c r="K56" s="32"/>
    </row>
    <row r="57" spans="1:65" s="12" customFormat="1">
      <c r="A57" s="97" t="s">
        <v>44</v>
      </c>
      <c r="B57" s="60" t="s">
        <v>130</v>
      </c>
      <c r="C57" s="31"/>
      <c r="D57" s="31"/>
      <c r="E57" s="31"/>
      <c r="F57" s="31"/>
      <c r="G57" s="31"/>
      <c r="H57" s="94"/>
      <c r="I57" s="94"/>
      <c r="J57" s="94"/>
      <c r="K57" s="98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65" s="12" customFormat="1">
      <c r="A58" s="99" t="s">
        <v>45</v>
      </c>
      <c r="B58" s="60">
        <f>SUM(G5:G51)</f>
        <v>41</v>
      </c>
      <c r="C58" s="31"/>
      <c r="D58" s="31"/>
      <c r="E58" s="31"/>
      <c r="F58" s="31"/>
      <c r="G58" s="31"/>
      <c r="H58" s="101"/>
      <c r="I58" s="102"/>
      <c r="J58" s="101"/>
      <c r="K58" s="103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65" s="12" customFormat="1">
      <c r="A59" s="99" t="s">
        <v>46</v>
      </c>
      <c r="B59" s="100" t="s">
        <v>39</v>
      </c>
      <c r="C59" s="31"/>
      <c r="D59" s="31"/>
      <c r="E59" s="31"/>
      <c r="F59" s="31"/>
      <c r="G59" s="31"/>
      <c r="I59" s="31"/>
      <c r="K59" s="32"/>
    </row>
    <row r="60" spans="1:65" s="12" customFormat="1">
      <c r="A60" s="99" t="s">
        <v>47</v>
      </c>
      <c r="B60" s="100" t="s">
        <v>40</v>
      </c>
      <c r="C60" s="31"/>
      <c r="D60" s="31"/>
      <c r="E60" s="31"/>
      <c r="F60" s="31"/>
      <c r="G60" s="31"/>
      <c r="I60" s="31"/>
      <c r="K60" s="32"/>
    </row>
    <row r="61" spans="1:65" s="12" customFormat="1">
      <c r="A61" s="99" t="s">
        <v>48</v>
      </c>
      <c r="B61" s="100" t="s">
        <v>41</v>
      </c>
      <c r="C61" s="31"/>
      <c r="D61" s="31"/>
      <c r="E61" s="31"/>
      <c r="F61" s="31"/>
      <c r="G61" s="31"/>
      <c r="I61" s="31"/>
      <c r="K61" s="32"/>
    </row>
    <row r="62" spans="1:65" s="12" customFormat="1">
      <c r="A62" s="99" t="s">
        <v>49</v>
      </c>
      <c r="B62" s="100" t="s">
        <v>42</v>
      </c>
      <c r="C62" s="31"/>
      <c r="D62" s="31"/>
      <c r="E62" s="31"/>
      <c r="F62" s="31"/>
      <c r="G62" s="31"/>
      <c r="I62" s="31"/>
      <c r="K62" s="32"/>
    </row>
    <row r="63" spans="1:65" s="12" customFormat="1">
      <c r="A63" s="99" t="s">
        <v>47</v>
      </c>
      <c r="B63" s="100" t="s">
        <v>43</v>
      </c>
      <c r="C63" s="31"/>
      <c r="D63" s="31"/>
      <c r="E63" s="31"/>
      <c r="F63" s="31"/>
      <c r="G63" s="31"/>
      <c r="I63" s="31"/>
      <c r="K63" s="32"/>
    </row>
    <row r="64" spans="1:65" s="12" customFormat="1" ht="15.75" thickBot="1">
      <c r="A64" s="104" t="s">
        <v>50</v>
      </c>
      <c r="B64" s="105" t="s">
        <v>51</v>
      </c>
      <c r="C64" s="31"/>
      <c r="D64" s="31"/>
      <c r="E64" s="31"/>
      <c r="F64" s="31"/>
      <c r="G64" s="31"/>
      <c r="I64" s="31"/>
      <c r="K64" s="32"/>
    </row>
    <row r="65" spans="1:65">
      <c r="A65" s="31"/>
      <c r="B65" s="12"/>
      <c r="C65" s="31"/>
      <c r="D65" s="31"/>
      <c r="E65" s="31"/>
      <c r="F65" s="31"/>
      <c r="G65" s="31"/>
      <c r="H65" s="12"/>
      <c r="I65" s="31"/>
      <c r="J65" s="12"/>
      <c r="K65" s="3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</row>
    <row r="66" spans="1:65">
      <c r="A66" s="31"/>
      <c r="B66" s="12"/>
      <c r="C66" s="31"/>
      <c r="D66" s="31"/>
      <c r="E66" s="31"/>
      <c r="F66" s="31"/>
      <c r="G66" s="31"/>
      <c r="H66" s="12"/>
      <c r="I66" s="31"/>
      <c r="J66" s="12"/>
      <c r="K66" s="3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</row>
    <row r="67" spans="1:65">
      <c r="A67" s="31"/>
      <c r="B67" s="12"/>
      <c r="C67" s="31"/>
      <c r="D67" s="31"/>
      <c r="E67" s="31"/>
      <c r="F67" s="31"/>
      <c r="G67" s="31"/>
      <c r="H67" s="12"/>
      <c r="I67" s="31"/>
      <c r="J67" s="12"/>
      <c r="K67" s="3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</row>
    <row r="68" spans="1:65">
      <c r="A68" s="31"/>
      <c r="B68" s="12"/>
      <c r="C68" s="31"/>
      <c r="D68" s="31"/>
      <c r="E68" s="31"/>
      <c r="F68" s="31"/>
      <c r="G68" s="31"/>
      <c r="H68" s="12"/>
      <c r="I68" s="31"/>
      <c r="J68" s="12"/>
      <c r="K68" s="3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</row>
    <row r="69" spans="1:65">
      <c r="A69" s="31"/>
      <c r="B69" s="12"/>
      <c r="C69" s="31"/>
      <c r="D69" s="31"/>
      <c r="E69" s="31"/>
      <c r="F69" s="31"/>
      <c r="G69" s="31"/>
      <c r="H69" s="12"/>
      <c r="I69" s="31"/>
      <c r="J69" s="12"/>
      <c r="K69" s="3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</row>
    <row r="70" spans="1:65">
      <c r="A70" s="31"/>
      <c r="B70" s="12"/>
      <c r="C70" s="31"/>
      <c r="D70" s="31"/>
      <c r="E70" s="31"/>
      <c r="F70" s="31"/>
      <c r="G70" s="31"/>
      <c r="H70" s="12"/>
      <c r="I70" s="31"/>
      <c r="J70" s="12"/>
      <c r="K70" s="3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</row>
    <row r="71" spans="1:65">
      <c r="A71" s="31"/>
      <c r="B71" s="12"/>
      <c r="C71" s="31"/>
      <c r="D71" s="31"/>
      <c r="E71" s="31"/>
      <c r="F71" s="31"/>
      <c r="G71" s="31"/>
      <c r="H71" s="12"/>
      <c r="I71" s="31"/>
      <c r="J71" s="12"/>
      <c r="K71" s="3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</row>
    <row r="72" spans="1:65">
      <c r="A72" s="31"/>
      <c r="B72" s="12"/>
      <c r="C72" s="31"/>
      <c r="D72" s="31"/>
      <c r="E72" s="31"/>
      <c r="F72" s="31"/>
      <c r="G72" s="31"/>
      <c r="H72" s="12"/>
      <c r="I72" s="31"/>
      <c r="J72" s="12"/>
      <c r="K72" s="3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</row>
    <row r="73" spans="1:65">
      <c r="A73" s="31"/>
      <c r="B73" s="12"/>
      <c r="C73" s="31"/>
      <c r="D73" s="31"/>
      <c r="E73" s="31"/>
      <c r="F73" s="31"/>
      <c r="G73" s="31"/>
      <c r="H73" s="12"/>
      <c r="I73" s="31"/>
      <c r="J73" s="12"/>
      <c r="K73" s="3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</row>
    <row r="74" spans="1:65">
      <c r="A74" s="31"/>
      <c r="B74" s="12"/>
      <c r="C74" s="31"/>
      <c r="D74" s="31"/>
      <c r="E74" s="31"/>
      <c r="F74" s="31"/>
      <c r="G74" s="31"/>
      <c r="H74" s="12"/>
      <c r="I74" s="31"/>
      <c r="J74" s="12"/>
      <c r="K74" s="3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</row>
    <row r="75" spans="1:65">
      <c r="A75" s="31"/>
      <c r="B75" s="12"/>
      <c r="C75" s="31"/>
      <c r="D75" s="31"/>
      <c r="E75" s="31"/>
      <c r="F75" s="31"/>
      <c r="G75" s="31"/>
      <c r="H75" s="12"/>
      <c r="I75" s="31"/>
      <c r="J75" s="12"/>
      <c r="K75" s="3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</row>
    <row r="76" spans="1:65">
      <c r="A76" s="31"/>
      <c r="B76" s="12"/>
      <c r="C76" s="31"/>
      <c r="D76" s="31"/>
      <c r="E76" s="31"/>
      <c r="F76" s="31"/>
      <c r="G76" s="31"/>
      <c r="H76" s="12"/>
      <c r="I76" s="31"/>
      <c r="J76" s="12"/>
      <c r="K76" s="3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</row>
    <row r="77" spans="1:65">
      <c r="A77" s="31"/>
      <c r="B77" s="12"/>
      <c r="C77" s="31"/>
      <c r="D77" s="31"/>
      <c r="E77" s="31"/>
      <c r="F77" s="31"/>
      <c r="G77" s="31"/>
      <c r="H77" s="12"/>
      <c r="I77" s="31"/>
      <c r="J77" s="12"/>
      <c r="K77" s="3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</row>
    <row r="78" spans="1:65">
      <c r="A78" s="31"/>
      <c r="B78" s="12"/>
      <c r="C78" s="31"/>
      <c r="D78" s="31"/>
      <c r="E78" s="31"/>
      <c r="F78" s="31"/>
      <c r="G78" s="31"/>
      <c r="H78" s="12"/>
      <c r="I78" s="31"/>
      <c r="J78" s="12"/>
      <c r="K78" s="3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</row>
    <row r="79" spans="1:65">
      <c r="A79" s="31"/>
      <c r="B79" s="12"/>
      <c r="C79" s="31"/>
      <c r="D79" s="31"/>
      <c r="E79" s="31"/>
      <c r="F79" s="31"/>
      <c r="G79" s="31"/>
      <c r="H79" s="12"/>
      <c r="I79" s="31"/>
      <c r="J79" s="12"/>
      <c r="K79" s="3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</row>
    <row r="80" spans="1:65">
      <c r="A80" s="31"/>
      <c r="B80" s="12"/>
      <c r="C80" s="31"/>
      <c r="D80" s="31"/>
      <c r="E80" s="31"/>
      <c r="F80" s="31"/>
      <c r="G80" s="31"/>
      <c r="H80" s="12"/>
      <c r="I80" s="31"/>
      <c r="J80" s="12"/>
      <c r="K80" s="3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</row>
    <row r="81" spans="1:65">
      <c r="A81" s="31"/>
      <c r="B81" s="12"/>
      <c r="C81" s="31"/>
      <c r="D81" s="31"/>
      <c r="E81" s="31"/>
      <c r="F81" s="31"/>
      <c r="G81" s="31"/>
      <c r="H81" s="12"/>
      <c r="I81" s="31"/>
      <c r="J81" s="12"/>
      <c r="K81" s="3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</row>
    <row r="82" spans="1:65">
      <c r="A82" s="31"/>
      <c r="B82" s="12"/>
      <c r="C82" s="31"/>
      <c r="D82" s="31"/>
      <c r="E82" s="31"/>
      <c r="F82" s="31"/>
      <c r="G82" s="31"/>
      <c r="H82" s="12"/>
      <c r="I82" s="31"/>
      <c r="J82" s="12"/>
      <c r="K82" s="3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</row>
    <row r="83" spans="1:65">
      <c r="A83" s="31"/>
      <c r="B83" s="12"/>
      <c r="C83" s="31"/>
      <c r="D83" s="31"/>
      <c r="E83" s="31"/>
      <c r="F83" s="31"/>
      <c r="G83" s="31"/>
      <c r="H83" s="12"/>
      <c r="I83" s="31"/>
      <c r="J83" s="12"/>
      <c r="K83" s="3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</row>
    <row r="84" spans="1:65">
      <c r="A84" s="31"/>
      <c r="B84" s="12"/>
      <c r="C84" s="31"/>
      <c r="D84" s="31"/>
      <c r="E84" s="31"/>
      <c r="F84" s="31"/>
      <c r="G84" s="31"/>
      <c r="H84" s="12"/>
      <c r="I84" s="31"/>
      <c r="J84" s="12"/>
      <c r="K84" s="3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</row>
    <row r="85" spans="1:65">
      <c r="A85" s="31"/>
      <c r="B85" s="12"/>
      <c r="C85" s="31"/>
      <c r="D85" s="31"/>
      <c r="E85" s="31"/>
      <c r="F85" s="31"/>
      <c r="G85" s="31"/>
      <c r="H85" s="12"/>
      <c r="I85" s="31"/>
      <c r="J85" s="12"/>
      <c r="K85" s="3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</row>
    <row r="86" spans="1:65">
      <c r="A86" s="31"/>
      <c r="B86" s="12"/>
      <c r="C86" s="31"/>
      <c r="D86" s="31"/>
      <c r="E86" s="31"/>
      <c r="F86" s="31"/>
      <c r="G86" s="31"/>
      <c r="H86" s="12"/>
      <c r="I86" s="31"/>
      <c r="J86" s="12"/>
      <c r="K86" s="3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</row>
    <row r="87" spans="1:65">
      <c r="A87" s="31"/>
      <c r="B87" s="12"/>
      <c r="C87" s="31"/>
      <c r="D87" s="31"/>
      <c r="E87" s="31"/>
      <c r="F87" s="31"/>
      <c r="G87" s="31"/>
      <c r="H87" s="12"/>
      <c r="I87" s="31"/>
      <c r="J87" s="12"/>
      <c r="K87" s="3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</row>
    <row r="88" spans="1:65">
      <c r="A88" s="31"/>
      <c r="B88" s="12"/>
      <c r="C88" s="31"/>
      <c r="D88" s="31"/>
      <c r="E88" s="31"/>
      <c r="F88" s="31"/>
      <c r="G88" s="31"/>
      <c r="H88" s="12"/>
      <c r="I88" s="31"/>
      <c r="J88" s="12"/>
      <c r="K88" s="3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</row>
    <row r="89" spans="1:65">
      <c r="A89" s="31"/>
      <c r="B89" s="12"/>
      <c r="C89" s="31"/>
      <c r="D89" s="31"/>
      <c r="E89" s="31"/>
      <c r="F89" s="31"/>
      <c r="G89" s="31"/>
      <c r="H89" s="12"/>
      <c r="I89" s="31"/>
      <c r="J89" s="12"/>
      <c r="K89" s="3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</row>
    <row r="90" spans="1:65">
      <c r="A90" s="31"/>
      <c r="B90" s="12"/>
      <c r="C90" s="31"/>
      <c r="D90" s="31"/>
      <c r="E90" s="31"/>
      <c r="F90" s="31"/>
      <c r="G90" s="31"/>
      <c r="H90" s="12"/>
      <c r="I90" s="31"/>
      <c r="J90" s="12"/>
      <c r="K90" s="3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</row>
    <row r="91" spans="1:65">
      <c r="A91" s="31"/>
      <c r="B91" s="12"/>
      <c r="C91" s="31"/>
      <c r="D91" s="31"/>
      <c r="E91" s="31"/>
      <c r="F91" s="31"/>
      <c r="G91" s="31"/>
      <c r="H91" s="12"/>
      <c r="I91" s="31"/>
      <c r="J91" s="12"/>
      <c r="K91" s="3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</row>
    <row r="92" spans="1:65">
      <c r="A92" s="31"/>
      <c r="B92" s="12"/>
      <c r="C92" s="31"/>
      <c r="D92" s="31"/>
      <c r="E92" s="31"/>
      <c r="F92" s="31"/>
      <c r="G92" s="31"/>
      <c r="H92" s="12"/>
      <c r="I92" s="31"/>
      <c r="J92" s="12"/>
      <c r="K92" s="3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</row>
    <row r="93" spans="1:65">
      <c r="A93" s="31"/>
      <c r="B93" s="12"/>
      <c r="C93" s="31"/>
      <c r="D93" s="31"/>
      <c r="E93" s="31"/>
      <c r="F93" s="31"/>
      <c r="G93" s="31"/>
      <c r="H93" s="12"/>
      <c r="I93" s="31"/>
      <c r="J93" s="12"/>
      <c r="K93" s="3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</row>
    <row r="94" spans="1:65">
      <c r="A94" s="31"/>
      <c r="B94" s="12"/>
      <c r="C94" s="31"/>
      <c r="D94" s="31"/>
      <c r="E94" s="31"/>
      <c r="F94" s="31"/>
      <c r="G94" s="31"/>
      <c r="H94" s="12"/>
      <c r="I94" s="31"/>
      <c r="J94" s="12"/>
      <c r="K94" s="3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</row>
    <row r="95" spans="1:65">
      <c r="A95" s="31"/>
      <c r="B95" s="12"/>
      <c r="C95" s="31"/>
      <c r="D95" s="31"/>
      <c r="E95" s="31"/>
      <c r="F95" s="31"/>
      <c r="G95" s="31"/>
      <c r="H95" s="12"/>
      <c r="I95" s="31"/>
      <c r="J95" s="12"/>
      <c r="K95" s="3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</row>
    <row r="96" spans="1:65">
      <c r="A96" s="31"/>
      <c r="B96" s="12"/>
      <c r="C96" s="31"/>
      <c r="D96" s="31"/>
      <c r="E96" s="31"/>
      <c r="F96" s="31"/>
      <c r="G96" s="31"/>
      <c r="H96" s="12"/>
      <c r="I96" s="31"/>
      <c r="J96" s="12"/>
      <c r="K96" s="3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</row>
    <row r="97" spans="1:65">
      <c r="A97" s="31"/>
      <c r="B97" s="12"/>
      <c r="C97" s="31"/>
      <c r="D97" s="31"/>
      <c r="E97" s="31"/>
      <c r="F97" s="31"/>
      <c r="G97" s="31"/>
      <c r="H97" s="12"/>
      <c r="I97" s="31"/>
      <c r="J97" s="12"/>
      <c r="K97" s="3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</row>
    <row r="98" spans="1:65">
      <c r="A98" s="31"/>
      <c r="B98" s="12"/>
      <c r="C98" s="31"/>
      <c r="D98" s="31"/>
      <c r="E98" s="31"/>
      <c r="F98" s="31"/>
      <c r="G98" s="31"/>
      <c r="H98" s="12"/>
      <c r="I98" s="31"/>
      <c r="J98" s="12"/>
      <c r="K98" s="3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</row>
    <row r="99" spans="1:65">
      <c r="A99" s="31"/>
      <c r="B99" s="12"/>
      <c r="C99" s="31"/>
      <c r="D99" s="31"/>
      <c r="E99" s="31"/>
      <c r="F99" s="31"/>
      <c r="G99" s="31"/>
      <c r="H99" s="12"/>
      <c r="I99" s="31"/>
      <c r="J99" s="12"/>
      <c r="K99" s="3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</row>
    <row r="100" spans="1:65">
      <c r="A100" s="31"/>
      <c r="B100" s="12"/>
      <c r="C100" s="31"/>
      <c r="D100" s="31"/>
      <c r="E100" s="31"/>
      <c r="F100" s="31"/>
      <c r="G100" s="31"/>
      <c r="H100" s="12"/>
      <c r="I100" s="31"/>
      <c r="J100" s="12"/>
      <c r="K100" s="3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</row>
    <row r="101" spans="1:65">
      <c r="A101" s="31"/>
      <c r="B101" s="12"/>
      <c r="C101" s="31"/>
      <c r="D101" s="31"/>
      <c r="E101" s="31"/>
      <c r="F101" s="31"/>
      <c r="G101" s="31"/>
      <c r="H101" s="12"/>
      <c r="I101" s="31"/>
      <c r="J101" s="12"/>
      <c r="K101" s="3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</row>
    <row r="102" spans="1:65">
      <c r="A102" s="31"/>
      <c r="B102" s="12"/>
      <c r="C102" s="31"/>
      <c r="D102" s="31"/>
      <c r="E102" s="31"/>
      <c r="F102" s="31"/>
      <c r="G102" s="31"/>
      <c r="H102" s="12"/>
      <c r="I102" s="31"/>
      <c r="J102" s="12"/>
      <c r="K102" s="3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</row>
    <row r="103" spans="1:65">
      <c r="A103" s="31"/>
      <c r="B103" s="12"/>
      <c r="C103" s="31"/>
      <c r="D103" s="31"/>
      <c r="E103" s="31"/>
      <c r="F103" s="31"/>
      <c r="G103" s="31"/>
      <c r="H103" s="12"/>
      <c r="I103" s="31"/>
      <c r="J103" s="12"/>
      <c r="K103" s="3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</row>
    <row r="104" spans="1:65">
      <c r="A104" s="31"/>
      <c r="B104" s="12"/>
      <c r="C104" s="31"/>
      <c r="D104" s="31"/>
      <c r="E104" s="31"/>
      <c r="F104" s="31"/>
      <c r="G104" s="31"/>
      <c r="H104" s="12"/>
      <c r="I104" s="31"/>
      <c r="J104" s="12"/>
      <c r="K104" s="3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</row>
    <row r="105" spans="1:65">
      <c r="A105" s="31"/>
      <c r="B105" s="12"/>
      <c r="C105" s="31"/>
      <c r="D105" s="31"/>
      <c r="E105" s="31"/>
      <c r="F105" s="31"/>
      <c r="G105" s="31"/>
      <c r="H105" s="12"/>
      <c r="I105" s="31"/>
      <c r="J105" s="12"/>
      <c r="K105" s="3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</row>
    <row r="106" spans="1:65">
      <c r="A106" s="31"/>
      <c r="B106" s="12"/>
      <c r="C106" s="31"/>
      <c r="D106" s="31"/>
      <c r="E106" s="31"/>
      <c r="F106" s="31"/>
      <c r="G106" s="31"/>
      <c r="H106" s="12"/>
      <c r="I106" s="31"/>
      <c r="J106" s="12"/>
      <c r="K106" s="3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</row>
    <row r="107" spans="1:65">
      <c r="A107" s="31"/>
      <c r="B107" s="12"/>
      <c r="C107" s="31"/>
      <c r="D107" s="31"/>
      <c r="E107" s="31"/>
      <c r="F107" s="31"/>
      <c r="G107" s="31"/>
      <c r="H107" s="12"/>
      <c r="I107" s="31"/>
      <c r="J107" s="12"/>
      <c r="K107" s="3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</row>
    <row r="108" spans="1:65">
      <c r="A108" s="31"/>
      <c r="B108" s="12"/>
      <c r="C108" s="31"/>
      <c r="D108" s="31"/>
      <c r="E108" s="31"/>
      <c r="F108" s="31"/>
      <c r="G108" s="31"/>
      <c r="H108" s="12"/>
      <c r="I108" s="31"/>
      <c r="J108" s="12"/>
      <c r="K108" s="3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</row>
    <row r="109" spans="1:65">
      <c r="A109" s="31"/>
      <c r="B109" s="12"/>
      <c r="C109" s="31"/>
      <c r="D109" s="31"/>
      <c r="E109" s="31"/>
      <c r="F109" s="31"/>
      <c r="G109" s="31"/>
      <c r="H109" s="12"/>
      <c r="I109" s="31"/>
      <c r="J109" s="12"/>
      <c r="K109" s="3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</row>
    <row r="110" spans="1:65">
      <c r="A110" s="31"/>
      <c r="B110" s="12"/>
      <c r="C110" s="31"/>
      <c r="D110" s="31"/>
      <c r="E110" s="31"/>
      <c r="F110" s="31"/>
      <c r="G110" s="31"/>
      <c r="H110" s="12"/>
      <c r="I110" s="31"/>
      <c r="J110" s="12"/>
      <c r="K110" s="3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</row>
    <row r="111" spans="1:65">
      <c r="A111" s="31"/>
      <c r="B111" s="12"/>
      <c r="C111" s="31"/>
      <c r="D111" s="31"/>
      <c r="E111" s="31"/>
      <c r="F111" s="31"/>
      <c r="G111" s="31"/>
      <c r="H111" s="12"/>
      <c r="I111" s="31"/>
      <c r="J111" s="12"/>
      <c r="K111" s="3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</row>
    <row r="112" spans="1:65">
      <c r="A112" s="31"/>
      <c r="B112" s="12"/>
      <c r="C112" s="31"/>
      <c r="D112" s="31"/>
      <c r="E112" s="31"/>
      <c r="F112" s="31"/>
      <c r="G112" s="31"/>
      <c r="H112" s="12"/>
      <c r="I112" s="31"/>
      <c r="J112" s="12"/>
      <c r="K112" s="3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</row>
    <row r="113" spans="1:65">
      <c r="A113" s="31"/>
      <c r="B113" s="12"/>
      <c r="C113" s="31"/>
      <c r="D113" s="31"/>
      <c r="E113" s="31"/>
      <c r="F113" s="31"/>
      <c r="G113" s="31"/>
      <c r="H113" s="12"/>
      <c r="I113" s="31"/>
      <c r="J113" s="12"/>
      <c r="K113" s="3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</row>
    <row r="114" spans="1:65">
      <c r="A114" s="31"/>
      <c r="B114" s="12"/>
      <c r="C114" s="31"/>
      <c r="D114" s="31"/>
      <c r="E114" s="31"/>
      <c r="F114" s="31"/>
      <c r="G114" s="31"/>
      <c r="H114" s="12"/>
      <c r="I114" s="31"/>
      <c r="J114" s="12"/>
      <c r="K114" s="3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</row>
    <row r="115" spans="1:65">
      <c r="A115" s="31"/>
      <c r="B115" s="12"/>
      <c r="C115" s="31"/>
      <c r="D115" s="31"/>
      <c r="E115" s="31"/>
      <c r="F115" s="31"/>
      <c r="G115" s="31"/>
      <c r="H115" s="12"/>
      <c r="I115" s="31"/>
      <c r="J115" s="12"/>
      <c r="K115" s="3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</row>
    <row r="116" spans="1:65">
      <c r="A116" s="31"/>
      <c r="B116" s="12"/>
      <c r="C116" s="31"/>
      <c r="D116" s="31"/>
      <c r="E116" s="31"/>
      <c r="F116" s="31"/>
      <c r="G116" s="31"/>
      <c r="H116" s="12"/>
      <c r="I116" s="31"/>
      <c r="J116" s="12"/>
      <c r="K116" s="3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</row>
    <row r="117" spans="1:65">
      <c r="A117" s="31"/>
      <c r="B117" s="12"/>
      <c r="C117" s="31"/>
      <c r="D117" s="31"/>
      <c r="E117" s="31"/>
      <c r="F117" s="31"/>
      <c r="G117" s="31"/>
      <c r="H117" s="12"/>
      <c r="I117" s="31"/>
      <c r="J117" s="12"/>
      <c r="K117" s="3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</row>
    <row r="118" spans="1:65">
      <c r="A118" s="31"/>
      <c r="B118" s="12"/>
      <c r="C118" s="31"/>
      <c r="D118" s="31"/>
      <c r="E118" s="31"/>
      <c r="F118" s="31"/>
      <c r="G118" s="31"/>
      <c r="H118" s="12"/>
      <c r="I118" s="31"/>
      <c r="J118" s="12"/>
      <c r="K118" s="3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</row>
    <row r="119" spans="1:65">
      <c r="A119" s="31"/>
      <c r="B119" s="12"/>
      <c r="C119" s="31"/>
      <c r="D119" s="31"/>
      <c r="E119" s="31"/>
      <c r="F119" s="31"/>
      <c r="G119" s="31"/>
      <c r="H119" s="12"/>
      <c r="I119" s="31"/>
      <c r="J119" s="12"/>
      <c r="K119" s="3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</row>
    <row r="120" spans="1:65">
      <c r="A120" s="31"/>
      <c r="B120" s="12"/>
      <c r="C120" s="31"/>
      <c r="D120" s="31"/>
      <c r="E120" s="31"/>
      <c r="F120" s="31"/>
      <c r="G120" s="31"/>
      <c r="H120" s="12"/>
      <c r="I120" s="31"/>
      <c r="J120" s="12"/>
      <c r="K120" s="3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</row>
    <row r="121" spans="1:65">
      <c r="A121" s="31"/>
      <c r="B121" s="12"/>
      <c r="C121" s="31"/>
      <c r="D121" s="31"/>
      <c r="E121" s="31"/>
      <c r="F121" s="31"/>
      <c r="G121" s="31"/>
      <c r="H121" s="12"/>
      <c r="I121" s="31"/>
      <c r="J121" s="12"/>
      <c r="K121" s="3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</row>
    <row r="122" spans="1:65">
      <c r="A122" s="31"/>
      <c r="B122" s="12"/>
      <c r="C122" s="31"/>
      <c r="D122" s="31"/>
      <c r="E122" s="31"/>
      <c r="F122" s="31"/>
      <c r="G122" s="31"/>
      <c r="H122" s="12"/>
      <c r="I122" s="31"/>
      <c r="J122" s="12"/>
      <c r="K122" s="3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</row>
    <row r="123" spans="1:65">
      <c r="A123" s="31"/>
      <c r="B123" s="12"/>
      <c r="C123" s="31"/>
      <c r="D123" s="31"/>
      <c r="E123" s="31"/>
      <c r="F123" s="31"/>
      <c r="G123" s="31"/>
      <c r="H123" s="12"/>
      <c r="I123" s="31"/>
      <c r="J123" s="12"/>
      <c r="K123" s="3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</row>
    <row r="124" spans="1:65">
      <c r="A124" s="31"/>
      <c r="B124" s="12"/>
      <c r="C124" s="31"/>
      <c r="D124" s="31"/>
      <c r="E124" s="31"/>
      <c r="F124" s="31"/>
      <c r="G124" s="31"/>
      <c r="H124" s="12"/>
      <c r="I124" s="31"/>
      <c r="J124" s="12"/>
      <c r="K124" s="3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</row>
    <row r="125" spans="1:65">
      <c r="A125" s="31"/>
      <c r="B125" s="12"/>
      <c r="C125" s="31"/>
      <c r="D125" s="31"/>
      <c r="E125" s="31"/>
      <c r="F125" s="31"/>
      <c r="G125" s="31"/>
      <c r="H125" s="12"/>
      <c r="I125" s="31"/>
      <c r="J125" s="12"/>
      <c r="K125" s="3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</row>
    <row r="126" spans="1:65">
      <c r="A126" s="31"/>
      <c r="B126" s="12"/>
      <c r="C126" s="31"/>
      <c r="D126" s="31"/>
      <c r="E126" s="31"/>
      <c r="F126" s="31"/>
      <c r="G126" s="31"/>
      <c r="H126" s="12"/>
      <c r="I126" s="31"/>
      <c r="J126" s="12"/>
      <c r="K126" s="3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</row>
    <row r="127" spans="1:65">
      <c r="A127" s="31"/>
      <c r="B127" s="12"/>
      <c r="C127" s="31"/>
      <c r="D127" s="31"/>
      <c r="E127" s="31"/>
      <c r="F127" s="31"/>
      <c r="G127" s="31"/>
      <c r="H127" s="12"/>
      <c r="I127" s="31"/>
      <c r="J127" s="12"/>
      <c r="K127" s="3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</row>
    <row r="128" spans="1:65">
      <c r="A128" s="31"/>
      <c r="B128" s="12"/>
      <c r="C128" s="31"/>
      <c r="D128" s="31"/>
      <c r="E128" s="31"/>
      <c r="F128" s="31"/>
      <c r="G128" s="31"/>
      <c r="H128" s="12"/>
      <c r="I128" s="31"/>
      <c r="J128" s="12"/>
      <c r="K128" s="3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</row>
    <row r="129" spans="1:65">
      <c r="A129" s="31"/>
      <c r="B129" s="12"/>
      <c r="C129" s="31"/>
      <c r="D129" s="31"/>
      <c r="E129" s="31"/>
      <c r="F129" s="31"/>
      <c r="G129" s="31"/>
      <c r="H129" s="12"/>
      <c r="I129" s="31"/>
      <c r="J129" s="12"/>
      <c r="K129" s="3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</row>
    <row r="130" spans="1:65">
      <c r="A130" s="31"/>
      <c r="B130" s="12"/>
      <c r="C130" s="31"/>
      <c r="D130" s="31"/>
      <c r="E130" s="31"/>
      <c r="F130" s="31"/>
      <c r="G130" s="31"/>
      <c r="H130" s="12"/>
      <c r="I130" s="31"/>
      <c r="J130" s="12"/>
      <c r="K130" s="3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</row>
    <row r="131" spans="1:65">
      <c r="A131" s="31"/>
      <c r="B131" s="12"/>
      <c r="C131" s="31"/>
      <c r="D131" s="31"/>
      <c r="E131" s="31"/>
      <c r="F131" s="31"/>
      <c r="G131" s="31"/>
      <c r="H131" s="12"/>
      <c r="I131" s="31"/>
      <c r="J131" s="12"/>
      <c r="K131" s="3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</row>
    <row r="132" spans="1:65">
      <c r="A132" s="31"/>
      <c r="B132" s="12"/>
      <c r="C132" s="31"/>
      <c r="D132" s="31"/>
      <c r="E132" s="31"/>
      <c r="F132" s="31"/>
      <c r="G132" s="31"/>
      <c r="H132" s="12"/>
      <c r="I132" s="31"/>
      <c r="J132" s="12"/>
      <c r="K132" s="3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</row>
    <row r="133" spans="1:65">
      <c r="A133" s="31"/>
      <c r="B133" s="12"/>
      <c r="C133" s="31"/>
      <c r="D133" s="31"/>
      <c r="E133" s="31"/>
      <c r="F133" s="31"/>
      <c r="G133" s="31"/>
      <c r="H133" s="12"/>
      <c r="I133" s="31"/>
      <c r="J133" s="12"/>
      <c r="K133" s="3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</row>
    <row r="134" spans="1:65">
      <c r="A134" s="31"/>
      <c r="B134" s="12"/>
      <c r="C134" s="31"/>
      <c r="D134" s="31"/>
      <c r="E134" s="31"/>
      <c r="F134" s="31"/>
      <c r="G134" s="31"/>
      <c r="H134" s="12"/>
      <c r="I134" s="31"/>
      <c r="J134" s="12"/>
      <c r="K134" s="3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</row>
    <row r="135" spans="1:65">
      <c r="A135" s="31"/>
      <c r="B135" s="12"/>
      <c r="C135" s="31"/>
      <c r="D135" s="31"/>
      <c r="E135" s="31"/>
      <c r="F135" s="31"/>
      <c r="G135" s="31"/>
      <c r="H135" s="12"/>
      <c r="I135" s="31"/>
      <c r="J135" s="12"/>
      <c r="K135" s="3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</row>
    <row r="136" spans="1:65">
      <c r="A136" s="31"/>
      <c r="B136" s="12"/>
      <c r="C136" s="31"/>
      <c r="D136" s="31"/>
      <c r="E136" s="31"/>
      <c r="F136" s="31"/>
      <c r="G136" s="31"/>
      <c r="H136" s="12"/>
      <c r="I136" s="31"/>
      <c r="J136" s="12"/>
      <c r="K136" s="3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</row>
    <row r="137" spans="1:65">
      <c r="A137" s="31"/>
      <c r="B137" s="12"/>
      <c r="C137" s="31"/>
      <c r="D137" s="31"/>
      <c r="E137" s="31"/>
      <c r="F137" s="31"/>
      <c r="G137" s="31"/>
      <c r="H137" s="12"/>
      <c r="I137" s="31"/>
      <c r="J137" s="12"/>
      <c r="K137" s="3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</row>
    <row r="138" spans="1:65">
      <c r="A138" s="31"/>
      <c r="B138" s="12"/>
      <c r="C138" s="31"/>
      <c r="D138" s="31"/>
      <c r="E138" s="31"/>
      <c r="F138" s="31"/>
      <c r="G138" s="31"/>
      <c r="H138" s="12"/>
      <c r="I138" s="31"/>
      <c r="J138" s="12"/>
      <c r="K138" s="3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</row>
    <row r="139" spans="1:65">
      <c r="A139" s="31"/>
      <c r="B139" s="12"/>
      <c r="C139" s="31"/>
      <c r="D139" s="31"/>
      <c r="E139" s="31"/>
      <c r="F139" s="31"/>
      <c r="G139" s="31"/>
      <c r="H139" s="12"/>
      <c r="I139" s="31"/>
      <c r="J139" s="12"/>
      <c r="K139" s="3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</row>
    <row r="140" spans="1:65">
      <c r="A140" s="31"/>
      <c r="B140" s="12"/>
      <c r="C140" s="31"/>
      <c r="D140" s="31"/>
      <c r="E140" s="31"/>
      <c r="F140" s="31"/>
      <c r="G140" s="31"/>
      <c r="H140" s="12"/>
      <c r="I140" s="31"/>
      <c r="J140" s="12"/>
      <c r="K140" s="3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</row>
    <row r="141" spans="1:65">
      <c r="A141" s="31"/>
      <c r="B141" s="12"/>
      <c r="C141" s="31"/>
      <c r="D141" s="31"/>
      <c r="E141" s="31"/>
      <c r="F141" s="31"/>
      <c r="G141" s="31"/>
      <c r="H141" s="12"/>
      <c r="I141" s="31"/>
      <c r="J141" s="12"/>
      <c r="K141" s="3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</row>
    <row r="142" spans="1:65">
      <c r="A142" s="31"/>
      <c r="B142" s="12"/>
      <c r="C142" s="31"/>
      <c r="D142" s="31"/>
      <c r="E142" s="31"/>
      <c r="F142" s="31"/>
      <c r="G142" s="31"/>
      <c r="H142" s="12"/>
      <c r="I142" s="31"/>
      <c r="J142" s="12"/>
      <c r="K142" s="3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</row>
    <row r="143" spans="1:65">
      <c r="A143" s="31"/>
      <c r="B143" s="12"/>
      <c r="C143" s="31"/>
      <c r="D143" s="31"/>
      <c r="E143" s="31"/>
      <c r="F143" s="31"/>
      <c r="G143" s="31"/>
      <c r="H143" s="12"/>
      <c r="I143" s="31"/>
      <c r="J143" s="12"/>
      <c r="K143" s="3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</row>
    <row r="144" spans="1:65">
      <c r="A144" s="31"/>
      <c r="B144" s="12"/>
      <c r="C144" s="31"/>
      <c r="D144" s="31"/>
      <c r="E144" s="31"/>
      <c r="F144" s="31"/>
      <c r="G144" s="31"/>
      <c r="H144" s="12"/>
      <c r="I144" s="31"/>
      <c r="J144" s="12"/>
      <c r="K144" s="3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</row>
    <row r="145" spans="1:65">
      <c r="A145" s="31"/>
      <c r="B145" s="12"/>
      <c r="C145" s="31"/>
      <c r="D145" s="31"/>
      <c r="E145" s="31"/>
      <c r="F145" s="31"/>
      <c r="G145" s="31"/>
      <c r="H145" s="12"/>
      <c r="I145" s="31"/>
      <c r="J145" s="12"/>
      <c r="K145" s="3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</row>
    <row r="146" spans="1:65">
      <c r="A146" s="31"/>
      <c r="B146" s="12"/>
      <c r="C146" s="31"/>
      <c r="D146" s="31"/>
      <c r="E146" s="31"/>
      <c r="F146" s="31"/>
      <c r="G146" s="31"/>
      <c r="H146" s="12"/>
      <c r="I146" s="31"/>
      <c r="J146" s="12"/>
      <c r="K146" s="3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</row>
    <row r="147" spans="1:65">
      <c r="A147" s="31"/>
      <c r="B147" s="12"/>
      <c r="C147" s="31"/>
      <c r="D147" s="31"/>
      <c r="E147" s="31"/>
      <c r="F147" s="31"/>
      <c r="G147" s="31"/>
      <c r="H147" s="12"/>
      <c r="I147" s="31"/>
      <c r="J147" s="12"/>
      <c r="K147" s="3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</row>
    <row r="148" spans="1:65">
      <c r="A148" s="31"/>
      <c r="B148" s="12"/>
      <c r="C148" s="31"/>
      <c r="D148" s="31"/>
      <c r="E148" s="31"/>
      <c r="F148" s="31"/>
      <c r="G148" s="31"/>
      <c r="H148" s="12"/>
      <c r="I148" s="31"/>
      <c r="J148" s="12"/>
      <c r="K148" s="3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</row>
    <row r="149" spans="1:65">
      <c r="A149" s="31"/>
      <c r="B149" s="12"/>
      <c r="C149" s="31"/>
      <c r="D149" s="31"/>
      <c r="E149" s="31"/>
      <c r="F149" s="31"/>
      <c r="G149" s="31"/>
      <c r="H149" s="12"/>
      <c r="I149" s="31"/>
      <c r="J149" s="12"/>
      <c r="K149" s="3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</row>
    <row r="150" spans="1:65">
      <c r="A150" s="31"/>
      <c r="B150" s="12"/>
      <c r="C150" s="31"/>
      <c r="D150" s="31"/>
      <c r="E150" s="31"/>
      <c r="F150" s="31"/>
      <c r="G150" s="31"/>
      <c r="H150" s="12"/>
      <c r="I150" s="31"/>
      <c r="J150" s="12"/>
      <c r="K150" s="3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</row>
    <row r="151" spans="1:65">
      <c r="A151" s="31"/>
      <c r="B151" s="12"/>
      <c r="C151" s="31"/>
      <c r="D151" s="31"/>
      <c r="E151" s="31"/>
      <c r="F151" s="31"/>
      <c r="G151" s="31"/>
      <c r="H151" s="12"/>
      <c r="I151" s="31"/>
      <c r="J151" s="12"/>
      <c r="K151" s="3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</row>
    <row r="152" spans="1:65">
      <c r="A152" s="31"/>
      <c r="B152" s="12"/>
      <c r="C152" s="31"/>
      <c r="D152" s="31"/>
      <c r="E152" s="31"/>
      <c r="F152" s="31"/>
      <c r="G152" s="31"/>
      <c r="H152" s="12"/>
      <c r="I152" s="31"/>
      <c r="J152" s="12"/>
      <c r="K152" s="3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</row>
    <row r="153" spans="1:65">
      <c r="A153" s="31"/>
      <c r="B153" s="12"/>
      <c r="C153" s="31"/>
      <c r="D153" s="31"/>
      <c r="E153" s="31"/>
      <c r="F153" s="31"/>
      <c r="G153" s="31"/>
      <c r="H153" s="12"/>
      <c r="I153" s="31"/>
      <c r="J153" s="12"/>
      <c r="K153" s="3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</row>
    <row r="154" spans="1:65">
      <c r="A154" s="31"/>
      <c r="B154" s="12"/>
      <c r="C154" s="31"/>
      <c r="D154" s="31"/>
      <c r="E154" s="31"/>
      <c r="F154" s="31"/>
      <c r="G154" s="31"/>
      <c r="H154" s="12"/>
      <c r="I154" s="31"/>
      <c r="J154" s="12"/>
      <c r="K154" s="3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</row>
    <row r="155" spans="1:65">
      <c r="A155" s="31"/>
      <c r="B155" s="12"/>
      <c r="C155" s="31"/>
      <c r="D155" s="31"/>
      <c r="E155" s="31"/>
      <c r="F155" s="31"/>
      <c r="G155" s="31"/>
      <c r="H155" s="12"/>
      <c r="I155" s="31"/>
      <c r="J155" s="12"/>
      <c r="K155" s="3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</row>
    <row r="156" spans="1:65">
      <c r="A156" s="31"/>
      <c r="B156" s="12"/>
      <c r="C156" s="31"/>
      <c r="D156" s="31"/>
      <c r="E156" s="31"/>
      <c r="F156" s="31"/>
      <c r="G156" s="31"/>
      <c r="H156" s="12"/>
      <c r="I156" s="31"/>
      <c r="J156" s="12"/>
      <c r="K156" s="3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</row>
    <row r="157" spans="1:65">
      <c r="A157" s="31"/>
      <c r="B157" s="12"/>
      <c r="C157" s="31"/>
      <c r="D157" s="31"/>
      <c r="E157" s="31"/>
      <c r="F157" s="31"/>
      <c r="G157" s="31"/>
      <c r="H157" s="12"/>
      <c r="I157" s="31"/>
      <c r="J157" s="12"/>
      <c r="K157" s="3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</row>
    <row r="158" spans="1:65">
      <c r="A158" s="31"/>
      <c r="B158" s="12"/>
      <c r="C158" s="31"/>
      <c r="D158" s="31"/>
      <c r="E158" s="31"/>
      <c r="F158" s="31"/>
      <c r="G158" s="31"/>
      <c r="H158" s="12"/>
      <c r="I158" s="31"/>
      <c r="J158" s="12"/>
      <c r="K158" s="3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</row>
    <row r="159" spans="1:65">
      <c r="A159" s="31"/>
      <c r="B159" s="12"/>
      <c r="C159" s="31"/>
      <c r="D159" s="31"/>
      <c r="E159" s="31"/>
      <c r="F159" s="31"/>
      <c r="G159" s="31"/>
      <c r="H159" s="12"/>
      <c r="I159" s="31"/>
      <c r="J159" s="12"/>
      <c r="K159" s="3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</row>
    <row r="160" spans="1:65">
      <c r="A160" s="31"/>
      <c r="B160" s="12"/>
      <c r="C160" s="31"/>
      <c r="D160" s="31"/>
      <c r="E160" s="31"/>
      <c r="F160" s="31"/>
      <c r="G160" s="31"/>
      <c r="H160" s="12"/>
      <c r="I160" s="31"/>
      <c r="J160" s="12"/>
      <c r="K160" s="3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</row>
    <row r="161" spans="1:65">
      <c r="A161" s="31"/>
      <c r="B161" s="12"/>
      <c r="C161" s="31"/>
      <c r="D161" s="31"/>
      <c r="E161" s="31"/>
      <c r="F161" s="31"/>
      <c r="G161" s="31"/>
      <c r="H161" s="12"/>
      <c r="I161" s="31"/>
      <c r="J161" s="12"/>
      <c r="K161" s="3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</row>
    <row r="162" spans="1:65">
      <c r="A162" s="31"/>
      <c r="B162" s="12"/>
      <c r="C162" s="31"/>
      <c r="D162" s="31"/>
      <c r="E162" s="31"/>
      <c r="F162" s="31"/>
      <c r="G162" s="31"/>
      <c r="H162" s="12"/>
      <c r="I162" s="31"/>
      <c r="J162" s="12"/>
      <c r="K162" s="3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</row>
    <row r="163" spans="1:65">
      <c r="A163" s="31"/>
      <c r="B163" s="12"/>
      <c r="C163" s="31"/>
      <c r="D163" s="31"/>
      <c r="E163" s="31"/>
      <c r="F163" s="31"/>
      <c r="G163" s="31"/>
      <c r="H163" s="12"/>
      <c r="I163" s="31"/>
      <c r="J163" s="12"/>
      <c r="K163" s="3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</row>
    <row r="164" spans="1:65">
      <c r="A164" s="31"/>
      <c r="B164" s="12"/>
      <c r="C164" s="31"/>
      <c r="D164" s="31"/>
      <c r="E164" s="31"/>
      <c r="F164" s="31"/>
      <c r="G164" s="31"/>
      <c r="H164" s="12"/>
      <c r="I164" s="31"/>
      <c r="J164" s="12"/>
      <c r="K164" s="3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</row>
    <row r="165" spans="1:65">
      <c r="A165" s="31"/>
      <c r="B165" s="12"/>
      <c r="C165" s="31"/>
      <c r="D165" s="31"/>
      <c r="E165" s="31"/>
      <c r="F165" s="31"/>
      <c r="G165" s="31"/>
      <c r="H165" s="12"/>
      <c r="I165" s="31"/>
      <c r="J165" s="12"/>
      <c r="K165" s="3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</row>
    <row r="166" spans="1:65">
      <c r="A166" s="31"/>
      <c r="B166" s="12"/>
      <c r="C166" s="31"/>
      <c r="D166" s="31"/>
      <c r="E166" s="31"/>
      <c r="F166" s="31"/>
      <c r="G166" s="31"/>
      <c r="H166" s="12"/>
      <c r="I166" s="31"/>
      <c r="J166" s="12"/>
      <c r="K166" s="3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</row>
    <row r="167" spans="1:65">
      <c r="A167" s="31"/>
      <c r="B167" s="12"/>
      <c r="C167" s="31"/>
      <c r="D167" s="31"/>
      <c r="E167" s="31"/>
      <c r="F167" s="31"/>
      <c r="G167" s="31"/>
      <c r="H167" s="12"/>
      <c r="I167" s="31"/>
      <c r="J167" s="12"/>
      <c r="K167" s="3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</row>
    <row r="168" spans="1:65">
      <c r="A168" s="31"/>
      <c r="B168" s="12"/>
      <c r="C168" s="31"/>
      <c r="D168" s="31"/>
      <c r="E168" s="31"/>
      <c r="F168" s="31"/>
      <c r="G168" s="31"/>
      <c r="H168" s="12"/>
      <c r="I168" s="31"/>
      <c r="J168" s="12"/>
      <c r="K168" s="3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</row>
    <row r="169" spans="1:65">
      <c r="A169" s="31"/>
      <c r="B169" s="12"/>
      <c r="C169" s="31"/>
      <c r="D169" s="31"/>
      <c r="E169" s="31"/>
      <c r="F169" s="31"/>
      <c r="G169" s="31"/>
      <c r="H169" s="12"/>
      <c r="I169" s="31"/>
      <c r="J169" s="12"/>
      <c r="K169" s="3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</row>
    <row r="170" spans="1:65">
      <c r="A170" s="31"/>
      <c r="B170" s="12"/>
      <c r="C170" s="31"/>
      <c r="D170" s="31"/>
      <c r="E170" s="31"/>
      <c r="F170" s="31"/>
      <c r="G170" s="31"/>
      <c r="H170" s="12"/>
      <c r="I170" s="31"/>
      <c r="J170" s="12"/>
      <c r="K170" s="3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</row>
    <row r="171" spans="1:65">
      <c r="A171" s="31"/>
      <c r="B171" s="12"/>
      <c r="C171" s="31"/>
      <c r="D171" s="31"/>
      <c r="E171" s="31"/>
      <c r="F171" s="31"/>
      <c r="G171" s="31"/>
      <c r="H171" s="12"/>
      <c r="I171" s="31"/>
      <c r="J171" s="12"/>
      <c r="K171" s="3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</row>
    <row r="172" spans="1:65">
      <c r="A172" s="31"/>
      <c r="B172" s="12"/>
      <c r="C172" s="31"/>
      <c r="D172" s="31"/>
      <c r="E172" s="31"/>
      <c r="F172" s="31"/>
      <c r="G172" s="31"/>
      <c r="H172" s="12"/>
      <c r="I172" s="31"/>
      <c r="J172" s="12"/>
      <c r="K172" s="3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</row>
    <row r="173" spans="1:65">
      <c r="A173" s="31"/>
      <c r="B173" s="12"/>
      <c r="C173" s="31"/>
      <c r="D173" s="31"/>
      <c r="E173" s="31"/>
      <c r="F173" s="31"/>
      <c r="G173" s="31"/>
      <c r="H173" s="12"/>
      <c r="I173" s="31"/>
      <c r="J173" s="12"/>
      <c r="K173" s="3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</row>
    <row r="174" spans="1:65">
      <c r="A174" s="31"/>
      <c r="B174" s="12"/>
      <c r="C174" s="31"/>
      <c r="D174" s="31"/>
      <c r="E174" s="31"/>
      <c r="F174" s="31"/>
      <c r="G174" s="31"/>
      <c r="H174" s="12"/>
      <c r="I174" s="31"/>
      <c r="J174" s="12"/>
      <c r="K174" s="3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</row>
    <row r="175" spans="1:65">
      <c r="A175" s="31"/>
      <c r="B175" s="12"/>
      <c r="C175" s="31"/>
      <c r="D175" s="31"/>
      <c r="E175" s="31"/>
      <c r="F175" s="31"/>
      <c r="G175" s="31"/>
      <c r="H175" s="12"/>
      <c r="I175" s="31"/>
      <c r="J175" s="12"/>
      <c r="K175" s="3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</row>
    <row r="176" spans="1:65">
      <c r="A176" s="31"/>
      <c r="B176" s="12"/>
      <c r="C176" s="31"/>
      <c r="D176" s="31"/>
      <c r="E176" s="31"/>
      <c r="F176" s="31"/>
      <c r="G176" s="31"/>
      <c r="H176" s="12"/>
      <c r="I176" s="31"/>
      <c r="J176" s="12"/>
      <c r="K176" s="3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</row>
    <row r="177" spans="1:65">
      <c r="A177" s="31"/>
      <c r="B177" s="12"/>
      <c r="C177" s="31"/>
      <c r="D177" s="31"/>
      <c r="E177" s="31"/>
      <c r="F177" s="31"/>
      <c r="G177" s="31"/>
      <c r="H177" s="12"/>
      <c r="I177" s="31"/>
      <c r="J177" s="12"/>
      <c r="K177" s="3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</row>
    <row r="178" spans="1:65">
      <c r="A178" s="31"/>
      <c r="B178" s="12"/>
      <c r="C178" s="31"/>
      <c r="D178" s="31"/>
      <c r="E178" s="31"/>
      <c r="F178" s="31"/>
      <c r="G178" s="31"/>
      <c r="H178" s="12"/>
      <c r="I178" s="31"/>
      <c r="J178" s="12"/>
      <c r="K178" s="3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</row>
    <row r="179" spans="1:65">
      <c r="A179" s="31"/>
      <c r="B179" s="12"/>
      <c r="C179" s="31"/>
      <c r="D179" s="31"/>
      <c r="E179" s="31"/>
      <c r="F179" s="31"/>
      <c r="G179" s="31"/>
      <c r="H179" s="12"/>
      <c r="I179" s="31"/>
      <c r="J179" s="12"/>
      <c r="K179" s="3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</row>
    <row r="180" spans="1:65">
      <c r="A180" s="31"/>
      <c r="B180" s="12"/>
      <c r="C180" s="31"/>
      <c r="D180" s="31"/>
      <c r="E180" s="31"/>
      <c r="F180" s="31"/>
      <c r="G180" s="31"/>
      <c r="H180" s="12"/>
      <c r="I180" s="31"/>
      <c r="J180" s="12"/>
      <c r="K180" s="3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</row>
    <row r="181" spans="1:65">
      <c r="A181" s="31"/>
      <c r="B181" s="12"/>
      <c r="C181" s="31"/>
      <c r="D181" s="31"/>
      <c r="E181" s="31"/>
      <c r="F181" s="31"/>
      <c r="G181" s="31"/>
      <c r="H181" s="12"/>
      <c r="I181" s="31"/>
      <c r="J181" s="12"/>
      <c r="K181" s="3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</row>
    <row r="182" spans="1:65">
      <c r="A182" s="31"/>
      <c r="B182" s="12"/>
      <c r="C182" s="31"/>
      <c r="D182" s="31"/>
      <c r="E182" s="31"/>
      <c r="F182" s="31"/>
      <c r="G182" s="31"/>
      <c r="H182" s="12"/>
      <c r="I182" s="31"/>
      <c r="J182" s="12"/>
      <c r="K182" s="3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</row>
    <row r="183" spans="1:65">
      <c r="A183" s="31"/>
      <c r="B183" s="12"/>
      <c r="C183" s="31"/>
      <c r="D183" s="31"/>
      <c r="E183" s="31"/>
      <c r="F183" s="31"/>
      <c r="G183" s="31"/>
      <c r="H183" s="12"/>
      <c r="I183" s="31"/>
      <c r="J183" s="12"/>
      <c r="K183" s="3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</row>
    <row r="184" spans="1:65">
      <c r="A184" s="31"/>
      <c r="B184" s="12"/>
      <c r="C184" s="31"/>
      <c r="D184" s="31"/>
      <c r="E184" s="31"/>
      <c r="F184" s="31"/>
      <c r="G184" s="31"/>
      <c r="H184" s="12"/>
      <c r="I184" s="31"/>
      <c r="J184" s="12"/>
      <c r="K184" s="3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</row>
    <row r="185" spans="1:65">
      <c r="A185" s="31"/>
      <c r="B185" s="12"/>
      <c r="C185" s="31"/>
      <c r="D185" s="31"/>
      <c r="E185" s="31"/>
      <c r="F185" s="31"/>
      <c r="G185" s="31"/>
      <c r="H185" s="12"/>
      <c r="I185" s="31"/>
      <c r="J185" s="12"/>
      <c r="K185" s="3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</row>
    <row r="186" spans="1:65">
      <c r="A186" s="31"/>
      <c r="B186" s="12"/>
      <c r="C186" s="31"/>
      <c r="D186" s="31"/>
      <c r="E186" s="31"/>
      <c r="F186" s="31"/>
      <c r="G186" s="31"/>
      <c r="H186" s="12"/>
      <c r="I186" s="31"/>
      <c r="J186" s="12"/>
      <c r="K186" s="3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</row>
    <row r="187" spans="1:65">
      <c r="A187" s="31"/>
      <c r="B187" s="12"/>
      <c r="C187" s="31"/>
      <c r="D187" s="31"/>
      <c r="E187" s="31"/>
      <c r="F187" s="31"/>
      <c r="G187" s="31"/>
      <c r="H187" s="12"/>
      <c r="I187" s="31"/>
      <c r="J187" s="12"/>
      <c r="K187" s="3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</row>
    <row r="188" spans="1:65">
      <c r="A188" s="31"/>
      <c r="B188" s="12"/>
      <c r="C188" s="31"/>
      <c r="D188" s="31"/>
      <c r="E188" s="31"/>
      <c r="F188" s="31"/>
      <c r="G188" s="31"/>
      <c r="H188" s="12"/>
      <c r="I188" s="31"/>
      <c r="J188" s="12"/>
      <c r="K188" s="3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</row>
    <row r="189" spans="1:65">
      <c r="A189" s="31"/>
      <c r="B189" s="12"/>
      <c r="C189" s="31"/>
      <c r="D189" s="31"/>
      <c r="E189" s="31"/>
      <c r="F189" s="31"/>
      <c r="G189" s="31"/>
      <c r="H189" s="12"/>
      <c r="I189" s="31"/>
      <c r="J189" s="12"/>
      <c r="K189" s="3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</row>
    <row r="190" spans="1:65">
      <c r="A190" s="31"/>
      <c r="B190" s="12"/>
      <c r="C190" s="31"/>
      <c r="D190" s="31"/>
      <c r="E190" s="31"/>
      <c r="F190" s="31"/>
      <c r="G190" s="31"/>
      <c r="H190" s="12"/>
      <c r="I190" s="31"/>
      <c r="J190" s="12"/>
      <c r="K190" s="3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</row>
    <row r="191" spans="1:65">
      <c r="A191" s="31"/>
      <c r="B191" s="12"/>
      <c r="C191" s="31"/>
      <c r="D191" s="31"/>
      <c r="E191" s="31"/>
      <c r="F191" s="31"/>
      <c r="G191" s="31"/>
      <c r="H191" s="12"/>
      <c r="I191" s="31"/>
      <c r="J191" s="12"/>
      <c r="K191" s="3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</row>
    <row r="192" spans="1:65">
      <c r="A192" s="31"/>
      <c r="B192" s="12"/>
      <c r="C192" s="31"/>
      <c r="D192" s="31"/>
      <c r="E192" s="31"/>
      <c r="F192" s="31"/>
      <c r="G192" s="31"/>
      <c r="H192" s="12"/>
      <c r="I192" s="31"/>
      <c r="J192" s="12"/>
      <c r="K192" s="3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</row>
    <row r="193" spans="1:65">
      <c r="A193" s="31"/>
      <c r="B193" s="12"/>
      <c r="C193" s="31"/>
      <c r="D193" s="31"/>
      <c r="E193" s="31"/>
      <c r="F193" s="31"/>
      <c r="G193" s="31"/>
      <c r="H193" s="12"/>
      <c r="I193" s="31"/>
      <c r="J193" s="12"/>
      <c r="K193" s="3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</row>
    <row r="194" spans="1:65">
      <c r="A194" s="31"/>
      <c r="B194" s="12"/>
      <c r="C194" s="31"/>
      <c r="D194" s="31"/>
      <c r="E194" s="31"/>
      <c r="F194" s="31"/>
      <c r="G194" s="31"/>
      <c r="H194" s="12"/>
      <c r="I194" s="31"/>
      <c r="J194" s="12"/>
      <c r="K194" s="3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</row>
    <row r="195" spans="1:65">
      <c r="A195" s="31"/>
      <c r="B195" s="12"/>
      <c r="C195" s="31"/>
      <c r="D195" s="31"/>
      <c r="E195" s="31"/>
      <c r="F195" s="31"/>
      <c r="G195" s="31"/>
      <c r="H195" s="12"/>
      <c r="I195" s="31"/>
      <c r="J195" s="12"/>
      <c r="K195" s="3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</row>
    <row r="196" spans="1:65">
      <c r="A196" s="31"/>
      <c r="B196" s="12"/>
      <c r="C196" s="31"/>
      <c r="D196" s="31"/>
      <c r="E196" s="31"/>
      <c r="F196" s="31"/>
      <c r="G196" s="31"/>
      <c r="H196" s="12"/>
      <c r="I196" s="31"/>
      <c r="J196" s="12"/>
      <c r="K196" s="3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</row>
    <row r="197" spans="1:65">
      <c r="A197" s="31"/>
      <c r="B197" s="12"/>
      <c r="C197" s="31"/>
      <c r="D197" s="31"/>
      <c r="E197" s="31"/>
      <c r="F197" s="31"/>
      <c r="G197" s="31"/>
      <c r="H197" s="12"/>
      <c r="I197" s="31"/>
      <c r="J197" s="12"/>
      <c r="K197" s="3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</row>
    <row r="198" spans="1:65">
      <c r="A198" s="31"/>
      <c r="B198" s="12"/>
      <c r="C198" s="31"/>
      <c r="D198" s="31"/>
      <c r="E198" s="31"/>
      <c r="F198" s="31"/>
      <c r="G198" s="31"/>
      <c r="H198" s="12"/>
      <c r="I198" s="31"/>
      <c r="J198" s="12"/>
      <c r="K198" s="3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</row>
    <row r="199" spans="1:65">
      <c r="A199" s="31"/>
      <c r="B199" s="12"/>
      <c r="C199" s="31"/>
      <c r="D199" s="31"/>
      <c r="E199" s="31"/>
      <c r="F199" s="31"/>
      <c r="G199" s="31"/>
      <c r="H199" s="12"/>
      <c r="I199" s="31"/>
      <c r="J199" s="12"/>
      <c r="K199" s="3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</row>
    <row r="200" spans="1:65">
      <c r="A200" s="31"/>
      <c r="B200" s="12"/>
      <c r="C200" s="31"/>
      <c r="D200" s="31"/>
      <c r="E200" s="31"/>
      <c r="F200" s="31"/>
      <c r="G200" s="31"/>
      <c r="H200" s="12"/>
      <c r="I200" s="31"/>
      <c r="J200" s="12"/>
      <c r="K200" s="3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</row>
    <row r="201" spans="1:65">
      <c r="A201" s="31"/>
      <c r="B201" s="12"/>
      <c r="C201" s="31"/>
      <c r="D201" s="31"/>
      <c r="E201" s="31"/>
      <c r="F201" s="31"/>
      <c r="G201" s="31"/>
      <c r="H201" s="12"/>
      <c r="I201" s="31"/>
      <c r="J201" s="12"/>
      <c r="K201" s="3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</row>
    <row r="202" spans="1:65">
      <c r="A202" s="31"/>
      <c r="B202" s="12"/>
      <c r="C202" s="31"/>
      <c r="D202" s="31"/>
      <c r="E202" s="31"/>
      <c r="F202" s="31"/>
      <c r="G202" s="31"/>
      <c r="H202" s="12"/>
      <c r="I202" s="31"/>
      <c r="J202" s="12"/>
      <c r="K202" s="3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</row>
    <row r="203" spans="1:65">
      <c r="A203" s="31"/>
      <c r="B203" s="12"/>
      <c r="C203" s="31"/>
      <c r="D203" s="31"/>
      <c r="E203" s="31"/>
      <c r="F203" s="31"/>
      <c r="G203" s="31"/>
      <c r="H203" s="12"/>
      <c r="I203" s="31"/>
      <c r="J203" s="12"/>
      <c r="K203" s="3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</row>
    <row r="204" spans="1:65">
      <c r="A204" s="31"/>
      <c r="B204" s="12"/>
      <c r="C204" s="31"/>
      <c r="D204" s="31"/>
      <c r="E204" s="31"/>
      <c r="F204" s="31"/>
      <c r="G204" s="31"/>
      <c r="H204" s="12"/>
      <c r="I204" s="31"/>
      <c r="J204" s="12"/>
      <c r="K204" s="3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</row>
    <row r="205" spans="1:65">
      <c r="A205" s="31"/>
      <c r="B205" s="12"/>
      <c r="C205" s="31"/>
      <c r="D205" s="31"/>
      <c r="E205" s="31"/>
      <c r="F205" s="31"/>
      <c r="G205" s="31"/>
      <c r="H205" s="12"/>
      <c r="I205" s="31"/>
      <c r="J205" s="12"/>
      <c r="K205" s="3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</row>
    <row r="206" spans="1:65">
      <c r="A206" s="31"/>
      <c r="B206" s="12"/>
      <c r="C206" s="31"/>
      <c r="D206" s="31"/>
      <c r="E206" s="31"/>
      <c r="F206" s="31"/>
      <c r="G206" s="31"/>
      <c r="H206" s="12"/>
      <c r="I206" s="31"/>
      <c r="J206" s="12"/>
      <c r="K206" s="3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</row>
    <row r="207" spans="1:65">
      <c r="A207" s="31"/>
      <c r="B207" s="12"/>
      <c r="C207" s="31"/>
      <c r="D207" s="31"/>
      <c r="E207" s="31"/>
      <c r="F207" s="31"/>
      <c r="G207" s="31"/>
      <c r="H207" s="12"/>
      <c r="I207" s="31"/>
      <c r="J207" s="12"/>
      <c r="K207" s="3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</row>
    <row r="208" spans="1:65">
      <c r="A208" s="31"/>
      <c r="B208" s="12"/>
      <c r="C208" s="31"/>
      <c r="D208" s="31"/>
      <c r="E208" s="31"/>
      <c r="F208" s="31"/>
      <c r="G208" s="31"/>
      <c r="H208" s="12"/>
      <c r="I208" s="31"/>
      <c r="J208" s="12"/>
      <c r="K208" s="3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</row>
    <row r="209" spans="1:65">
      <c r="A209" s="31"/>
      <c r="B209" s="12"/>
      <c r="C209" s="31"/>
      <c r="D209" s="31"/>
      <c r="E209" s="31"/>
      <c r="F209" s="31"/>
      <c r="G209" s="31"/>
      <c r="H209" s="12"/>
      <c r="I209" s="31"/>
      <c r="J209" s="12"/>
      <c r="K209" s="3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</row>
    <row r="210" spans="1:65">
      <c r="A210" s="31"/>
      <c r="B210" s="12"/>
      <c r="C210" s="31"/>
      <c r="D210" s="31"/>
      <c r="E210" s="31"/>
      <c r="F210" s="31"/>
      <c r="G210" s="31"/>
      <c r="H210" s="12"/>
      <c r="I210" s="31"/>
      <c r="J210" s="12"/>
      <c r="K210" s="3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</row>
    <row r="211" spans="1:65">
      <c r="A211" s="31"/>
      <c r="B211" s="12"/>
      <c r="C211" s="31"/>
      <c r="D211" s="31"/>
      <c r="E211" s="31"/>
      <c r="F211" s="31"/>
      <c r="G211" s="31"/>
      <c r="H211" s="12"/>
      <c r="I211" s="31"/>
      <c r="J211" s="12"/>
      <c r="K211" s="3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</row>
    <row r="212" spans="1:65">
      <c r="A212" s="31"/>
      <c r="B212" s="12"/>
      <c r="C212" s="31"/>
      <c r="D212" s="31"/>
      <c r="E212" s="31"/>
      <c r="F212" s="31"/>
      <c r="G212" s="31"/>
      <c r="H212" s="12"/>
      <c r="I212" s="31"/>
      <c r="J212" s="12"/>
      <c r="K212" s="3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</row>
    <row r="213" spans="1:65">
      <c r="A213" s="31"/>
      <c r="B213" s="12"/>
      <c r="C213" s="31"/>
      <c r="D213" s="31"/>
      <c r="E213" s="31"/>
      <c r="F213" s="31"/>
      <c r="G213" s="31"/>
      <c r="H213" s="12"/>
      <c r="I213" s="31"/>
      <c r="J213" s="12"/>
      <c r="K213" s="3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</row>
    <row r="214" spans="1:65">
      <c r="A214" s="31"/>
      <c r="B214" s="12"/>
      <c r="C214" s="31"/>
      <c r="D214" s="31"/>
      <c r="E214" s="31"/>
      <c r="F214" s="31"/>
      <c r="G214" s="31"/>
      <c r="H214" s="12"/>
      <c r="I214" s="31"/>
      <c r="J214" s="12"/>
      <c r="K214" s="3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</row>
    <row r="215" spans="1:65">
      <c r="A215" s="31"/>
      <c r="B215" s="12"/>
      <c r="C215" s="31"/>
      <c r="D215" s="31"/>
      <c r="E215" s="31"/>
      <c r="F215" s="31"/>
      <c r="G215" s="31"/>
      <c r="H215" s="12"/>
      <c r="I215" s="31"/>
      <c r="J215" s="12"/>
      <c r="K215" s="3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</row>
    <row r="216" spans="1:65">
      <c r="A216" s="31"/>
      <c r="B216" s="12"/>
      <c r="C216" s="31"/>
      <c r="D216" s="31"/>
      <c r="E216" s="31"/>
      <c r="F216" s="31"/>
      <c r="G216" s="31"/>
      <c r="H216" s="12"/>
      <c r="I216" s="31"/>
      <c r="J216" s="12"/>
      <c r="K216" s="3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</row>
    <row r="217" spans="1:65">
      <c r="A217" s="31"/>
      <c r="B217" s="12"/>
      <c r="C217" s="31"/>
      <c r="D217" s="31"/>
      <c r="E217" s="31"/>
      <c r="F217" s="31"/>
      <c r="G217" s="31"/>
      <c r="H217" s="12"/>
      <c r="I217" s="31"/>
      <c r="J217" s="12"/>
      <c r="K217" s="3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</row>
    <row r="218" spans="1:65">
      <c r="A218" s="31"/>
      <c r="B218" s="12"/>
      <c r="C218" s="31"/>
      <c r="D218" s="31"/>
      <c r="E218" s="31"/>
      <c r="F218" s="31"/>
      <c r="G218" s="31"/>
      <c r="H218" s="12"/>
      <c r="I218" s="31"/>
      <c r="J218" s="12"/>
      <c r="K218" s="3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</row>
    <row r="219" spans="1:65">
      <c r="A219" s="31"/>
      <c r="B219" s="12"/>
      <c r="C219" s="31"/>
      <c r="D219" s="31"/>
      <c r="E219" s="31"/>
      <c r="F219" s="31"/>
      <c r="G219" s="31"/>
      <c r="H219" s="12"/>
      <c r="I219" s="31"/>
      <c r="J219" s="12"/>
      <c r="K219" s="3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</row>
    <row r="220" spans="1:65">
      <c r="A220" s="31"/>
      <c r="B220" s="12"/>
      <c r="C220" s="31"/>
      <c r="D220" s="31"/>
      <c r="E220" s="31"/>
      <c r="F220" s="31"/>
      <c r="G220" s="31"/>
      <c r="H220" s="12"/>
      <c r="I220" s="31"/>
      <c r="J220" s="12"/>
      <c r="K220" s="3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</row>
    <row r="221" spans="1:65">
      <c r="A221" s="31"/>
      <c r="B221" s="12"/>
      <c r="C221" s="31"/>
      <c r="D221" s="31"/>
      <c r="E221" s="31"/>
      <c r="F221" s="31"/>
      <c r="G221" s="31"/>
      <c r="H221" s="12"/>
      <c r="I221" s="31"/>
      <c r="J221" s="12"/>
      <c r="K221" s="3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</row>
    <row r="222" spans="1:65">
      <c r="A222" s="31"/>
      <c r="B222" s="12"/>
      <c r="C222" s="31"/>
      <c r="D222" s="31"/>
      <c r="E222" s="31"/>
      <c r="F222" s="31"/>
      <c r="G222" s="31"/>
      <c r="H222" s="12"/>
      <c r="I222" s="31"/>
      <c r="J222" s="12"/>
      <c r="K222" s="3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</row>
    <row r="223" spans="1:65">
      <c r="A223" s="31"/>
      <c r="B223" s="12"/>
      <c r="C223" s="31"/>
      <c r="D223" s="31"/>
      <c r="E223" s="31"/>
      <c r="F223" s="31"/>
      <c r="G223" s="31"/>
      <c r="H223" s="12"/>
      <c r="I223" s="31"/>
      <c r="J223" s="12"/>
      <c r="K223" s="3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</row>
    <row r="224" spans="1:65">
      <c r="A224" s="31"/>
      <c r="B224" s="12"/>
      <c r="C224" s="31"/>
      <c r="D224" s="31"/>
      <c r="E224" s="31"/>
      <c r="F224" s="31"/>
      <c r="G224" s="31"/>
      <c r="H224" s="12"/>
      <c r="I224" s="31"/>
      <c r="J224" s="12"/>
      <c r="K224" s="3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</row>
    <row r="225" spans="1:65">
      <c r="A225" s="31"/>
      <c r="B225" s="12"/>
      <c r="C225" s="31"/>
      <c r="D225" s="31"/>
      <c r="E225" s="31"/>
      <c r="F225" s="31"/>
      <c r="G225" s="31"/>
      <c r="H225" s="12"/>
      <c r="I225" s="31"/>
      <c r="J225" s="12"/>
      <c r="K225" s="3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</row>
    <row r="226" spans="1:65">
      <c r="A226" s="31"/>
      <c r="B226" s="12"/>
      <c r="C226" s="31"/>
      <c r="D226" s="31"/>
      <c r="E226" s="31"/>
      <c r="F226" s="31"/>
      <c r="G226" s="31"/>
      <c r="H226" s="12"/>
      <c r="I226" s="31"/>
      <c r="J226" s="12"/>
      <c r="K226" s="3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</row>
    <row r="227" spans="1:65">
      <c r="A227" s="31"/>
      <c r="B227" s="12"/>
      <c r="C227" s="31"/>
      <c r="D227" s="31"/>
      <c r="E227" s="31"/>
      <c r="F227" s="31"/>
      <c r="G227" s="31"/>
      <c r="H227" s="12"/>
      <c r="I227" s="31"/>
      <c r="J227" s="12"/>
      <c r="K227" s="3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:65">
      <c r="A228" s="31"/>
      <c r="B228" s="12"/>
      <c r="C228" s="31"/>
      <c r="D228" s="31"/>
      <c r="E228" s="31"/>
      <c r="F228" s="31"/>
      <c r="G228" s="31"/>
      <c r="H228" s="12"/>
      <c r="I228" s="31"/>
      <c r="J228" s="12"/>
      <c r="K228" s="3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:65">
      <c r="A229" s="31"/>
      <c r="B229" s="12"/>
      <c r="C229" s="31"/>
      <c r="D229" s="31"/>
      <c r="E229" s="31"/>
      <c r="F229" s="31"/>
      <c r="G229" s="31"/>
      <c r="H229" s="12"/>
      <c r="I229" s="31"/>
      <c r="J229" s="12"/>
      <c r="K229" s="3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:65">
      <c r="A230" s="31"/>
      <c r="B230" s="12"/>
      <c r="C230" s="31"/>
      <c r="D230" s="31"/>
      <c r="E230" s="31"/>
      <c r="F230" s="31"/>
      <c r="G230" s="31"/>
      <c r="H230" s="12"/>
      <c r="I230" s="31"/>
      <c r="J230" s="12"/>
      <c r="K230" s="3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:65">
      <c r="A231" s="31"/>
      <c r="B231" s="12"/>
      <c r="C231" s="31"/>
      <c r="D231" s="31"/>
      <c r="E231" s="31"/>
      <c r="F231" s="31"/>
      <c r="G231" s="31"/>
      <c r="H231" s="12"/>
      <c r="I231" s="31"/>
      <c r="J231" s="12"/>
      <c r="K231" s="3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:65">
      <c r="A232" s="31"/>
      <c r="B232" s="12"/>
      <c r="C232" s="31"/>
      <c r="D232" s="31"/>
      <c r="E232" s="31"/>
      <c r="F232" s="31"/>
      <c r="G232" s="31"/>
      <c r="H232" s="12"/>
      <c r="I232" s="31"/>
      <c r="J232" s="12"/>
      <c r="K232" s="3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:65">
      <c r="A233" s="31"/>
      <c r="B233" s="12"/>
      <c r="C233" s="31"/>
      <c r="D233" s="31"/>
      <c r="E233" s="31"/>
      <c r="F233" s="31"/>
      <c r="G233" s="31"/>
      <c r="H233" s="12"/>
      <c r="I233" s="31"/>
      <c r="J233" s="12"/>
      <c r="K233" s="3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:65">
      <c r="A234" s="31"/>
      <c r="B234" s="12"/>
      <c r="C234" s="31"/>
      <c r="D234" s="31"/>
      <c r="E234" s="31"/>
      <c r="F234" s="31"/>
      <c r="G234" s="31"/>
      <c r="H234" s="12"/>
      <c r="I234" s="31"/>
      <c r="J234" s="12"/>
      <c r="K234" s="3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:65">
      <c r="A235" s="31"/>
      <c r="B235" s="12"/>
      <c r="C235" s="31"/>
      <c r="D235" s="31"/>
      <c r="E235" s="31"/>
      <c r="F235" s="31"/>
      <c r="G235" s="31"/>
      <c r="H235" s="12"/>
      <c r="I235" s="31"/>
      <c r="J235" s="12"/>
      <c r="K235" s="3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:65">
      <c r="A236" s="31"/>
      <c r="B236" s="12"/>
      <c r="C236" s="31"/>
      <c r="D236" s="31"/>
      <c r="E236" s="31"/>
      <c r="F236" s="31"/>
      <c r="G236" s="31"/>
      <c r="H236" s="12"/>
      <c r="I236" s="31"/>
      <c r="J236" s="12"/>
      <c r="K236" s="3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:65">
      <c r="A237" s="31"/>
      <c r="B237" s="12"/>
      <c r="C237" s="31"/>
      <c r="D237" s="31"/>
      <c r="E237" s="31"/>
      <c r="F237" s="31"/>
      <c r="G237" s="31"/>
      <c r="H237" s="12"/>
      <c r="I237" s="31"/>
      <c r="J237" s="12"/>
      <c r="K237" s="3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:65">
      <c r="A238" s="31"/>
      <c r="B238" s="12"/>
      <c r="C238" s="31"/>
      <c r="D238" s="31"/>
      <c r="E238" s="31"/>
      <c r="F238" s="31"/>
      <c r="G238" s="31"/>
      <c r="H238" s="12"/>
      <c r="I238" s="31"/>
      <c r="J238" s="12"/>
      <c r="K238" s="3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:65">
      <c r="A239" s="31"/>
      <c r="B239" s="12"/>
      <c r="C239" s="31"/>
      <c r="D239" s="31"/>
      <c r="E239" s="31"/>
      <c r="F239" s="31"/>
      <c r="G239" s="31"/>
      <c r="H239" s="12"/>
      <c r="I239" s="31"/>
      <c r="J239" s="12"/>
      <c r="K239" s="3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:65">
      <c r="A240" s="31"/>
      <c r="B240" s="12"/>
      <c r="C240" s="31"/>
      <c r="D240" s="31"/>
      <c r="E240" s="31"/>
      <c r="F240" s="31"/>
      <c r="G240" s="31"/>
      <c r="H240" s="12"/>
      <c r="I240" s="31"/>
      <c r="J240" s="12"/>
      <c r="K240" s="3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:65">
      <c r="A241" s="31"/>
      <c r="B241" s="12"/>
      <c r="C241" s="31"/>
      <c r="D241" s="31"/>
      <c r="E241" s="31"/>
      <c r="F241" s="31"/>
      <c r="G241" s="31"/>
      <c r="H241" s="12"/>
      <c r="I241" s="31"/>
      <c r="J241" s="12"/>
      <c r="K241" s="3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:65">
      <c r="A242" s="31"/>
      <c r="B242" s="12"/>
      <c r="C242" s="31"/>
      <c r="D242" s="31"/>
      <c r="E242" s="31"/>
      <c r="F242" s="31"/>
      <c r="G242" s="31"/>
      <c r="H242" s="12"/>
      <c r="I242" s="31"/>
      <c r="J242" s="12"/>
      <c r="K242" s="3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:65">
      <c r="A243" s="31"/>
      <c r="B243" s="12"/>
      <c r="C243" s="31"/>
      <c r="D243" s="31"/>
      <c r="E243" s="31"/>
      <c r="F243" s="31"/>
      <c r="G243" s="31"/>
      <c r="H243" s="12"/>
      <c r="I243" s="31"/>
      <c r="J243" s="12"/>
      <c r="K243" s="3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:65">
      <c r="A244" s="31"/>
      <c r="B244" s="12"/>
      <c r="C244" s="31"/>
      <c r="D244" s="31"/>
      <c r="E244" s="31"/>
      <c r="F244" s="31"/>
      <c r="G244" s="31"/>
      <c r="H244" s="12"/>
      <c r="I244" s="31"/>
      <c r="J244" s="12"/>
      <c r="K244" s="3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:65">
      <c r="A245" s="31"/>
      <c r="B245" s="12"/>
      <c r="C245" s="31"/>
      <c r="D245" s="31"/>
      <c r="E245" s="31"/>
      <c r="F245" s="31"/>
      <c r="G245" s="31"/>
      <c r="H245" s="12"/>
      <c r="I245" s="31"/>
      <c r="J245" s="12"/>
      <c r="K245" s="3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:65">
      <c r="A246" s="31"/>
      <c r="B246" s="12"/>
      <c r="C246" s="31"/>
      <c r="D246" s="31"/>
      <c r="E246" s="31"/>
      <c r="F246" s="31"/>
      <c r="G246" s="31"/>
      <c r="H246" s="12"/>
      <c r="I246" s="31"/>
      <c r="J246" s="12"/>
      <c r="K246" s="3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:65">
      <c r="A247" s="31"/>
      <c r="B247" s="12"/>
      <c r="C247" s="31"/>
      <c r="D247" s="31"/>
      <c r="E247" s="31"/>
      <c r="F247" s="31"/>
      <c r="G247" s="31"/>
      <c r="H247" s="12"/>
      <c r="I247" s="31"/>
      <c r="J247" s="12"/>
      <c r="K247" s="3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:65">
      <c r="A248" s="31"/>
      <c r="B248" s="12"/>
      <c r="C248" s="31"/>
      <c r="D248" s="31"/>
      <c r="E248" s="31"/>
      <c r="F248" s="31"/>
      <c r="G248" s="31"/>
      <c r="H248" s="12"/>
      <c r="I248" s="31"/>
      <c r="J248" s="12"/>
      <c r="K248" s="3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  <row r="249" spans="1:65">
      <c r="A249" s="31"/>
      <c r="B249" s="12"/>
      <c r="C249" s="31"/>
      <c r="D249" s="31"/>
      <c r="E249" s="31"/>
      <c r="F249" s="31"/>
      <c r="G249" s="31"/>
      <c r="H249" s="12"/>
      <c r="I249" s="31"/>
      <c r="J249" s="12"/>
      <c r="K249" s="3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</row>
    <row r="250" spans="1:65">
      <c r="A250" s="31"/>
      <c r="B250" s="12"/>
      <c r="C250" s="31"/>
      <c r="D250" s="31"/>
      <c r="E250" s="31"/>
      <c r="F250" s="31"/>
      <c r="G250" s="31"/>
      <c r="H250" s="12"/>
      <c r="I250" s="31"/>
      <c r="J250" s="12"/>
      <c r="K250" s="3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</row>
    <row r="251" spans="1:65">
      <c r="A251" s="31"/>
      <c r="B251" s="12"/>
      <c r="C251" s="31"/>
      <c r="D251" s="31"/>
      <c r="E251" s="31"/>
      <c r="F251" s="31"/>
      <c r="G251" s="31"/>
      <c r="H251" s="12"/>
      <c r="I251" s="31"/>
      <c r="J251" s="12"/>
      <c r="K251" s="3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</row>
    <row r="252" spans="1:65">
      <c r="A252" s="31"/>
      <c r="B252" s="12"/>
      <c r="C252" s="31"/>
      <c r="D252" s="31"/>
      <c r="E252" s="31"/>
      <c r="F252" s="31"/>
      <c r="G252" s="31"/>
      <c r="H252" s="12"/>
      <c r="I252" s="31"/>
      <c r="J252" s="12"/>
      <c r="K252" s="3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</row>
    <row r="253" spans="1:65">
      <c r="A253" s="31"/>
      <c r="B253" s="12"/>
      <c r="C253" s="31"/>
      <c r="D253" s="31"/>
      <c r="E253" s="31"/>
      <c r="F253" s="31"/>
      <c r="G253" s="31"/>
      <c r="H253" s="12"/>
      <c r="I253" s="31"/>
      <c r="J253" s="12"/>
      <c r="K253" s="3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</row>
    <row r="254" spans="1:65">
      <c r="A254" s="31"/>
      <c r="B254" s="12"/>
      <c r="C254" s="31"/>
      <c r="D254" s="31"/>
      <c r="E254" s="31"/>
      <c r="F254" s="31"/>
      <c r="G254" s="31"/>
      <c r="H254" s="12"/>
      <c r="I254" s="31"/>
      <c r="J254" s="12"/>
      <c r="K254" s="3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</row>
    <row r="255" spans="1:65">
      <c r="E255" s="31"/>
      <c r="F255" s="31"/>
      <c r="G255" s="31"/>
    </row>
    <row r="256" spans="1:65">
      <c r="E256" s="31"/>
      <c r="F256" s="31"/>
      <c r="G256" s="31"/>
    </row>
    <row r="257" spans="5:7">
      <c r="E257" s="31"/>
      <c r="F257" s="31"/>
      <c r="G257" s="31"/>
    </row>
  </sheetData>
  <mergeCells count="28">
    <mergeCell ref="H16:AC16"/>
    <mergeCell ref="B16:C16"/>
    <mergeCell ref="H19:AC20"/>
    <mergeCell ref="A20:C20"/>
    <mergeCell ref="H10:AC10"/>
    <mergeCell ref="H1:AC3"/>
    <mergeCell ref="AE1:AZ3"/>
    <mergeCell ref="A1:C1"/>
    <mergeCell ref="A2:C2"/>
    <mergeCell ref="A3:C3"/>
    <mergeCell ref="D2:E2"/>
    <mergeCell ref="F2:G2"/>
    <mergeCell ref="B4:C4"/>
    <mergeCell ref="B10:C10"/>
    <mergeCell ref="H39:AC39"/>
    <mergeCell ref="A43:C43"/>
    <mergeCell ref="AE26:AZ27"/>
    <mergeCell ref="AE28:AZ28"/>
    <mergeCell ref="AE29:AZ29"/>
    <mergeCell ref="B27:C27"/>
    <mergeCell ref="H27:AC27"/>
    <mergeCell ref="B29:C29"/>
    <mergeCell ref="H29:AC29"/>
    <mergeCell ref="H32:AC32"/>
    <mergeCell ref="B37:C37"/>
    <mergeCell ref="H37:AC37"/>
    <mergeCell ref="B39:C39"/>
    <mergeCell ref="A26:C26"/>
  </mergeCells>
  <conditionalFormatting sqref="C36:C1048576 J28 J10:J12 J14:J15 J18:J19 J21 J5:J7 C2:C34">
    <cfRule type="cellIs" dxfId="1079" priority="956" operator="equal">
      <formula>1</formula>
    </cfRule>
  </conditionalFormatting>
  <conditionalFormatting sqref="J33:J1048576 J4:J29 C2:C1048576">
    <cfRule type="cellIs" dxfId="1078" priority="951" operator="equal">
      <formula>3</formula>
    </cfRule>
    <cfRule type="cellIs" dxfId="1077" priority="952" operator="equal">
      <formula>4</formula>
    </cfRule>
    <cfRule type="cellIs" dxfId="1076" priority="953" operator="equal">
      <formula>2</formula>
    </cfRule>
    <cfRule type="cellIs" dxfId="1075" priority="954" operator="equal">
      <formula>1</formula>
    </cfRule>
  </conditionalFormatting>
  <conditionalFormatting sqref="C28:C31 J28 C17:C18 C12:C15 C20:C22 J10:J12 J14:J15 J18:J19 J21 J5:J7 C5:C8 C24">
    <cfRule type="cellIs" dxfId="1074" priority="907" operator="equal">
      <formula>2</formula>
    </cfRule>
  </conditionalFormatting>
  <conditionalFormatting sqref="C28:C31 J28 C17:C18 C12:C15 C20:C22 J10:J12 J14:J15 J18:J19 J21 J5:J7 C5:C8 C24">
    <cfRule type="cellIs" dxfId="1073" priority="906" operator="equal">
      <formula>3</formula>
    </cfRule>
  </conditionalFormatting>
  <conditionalFormatting sqref="C28:C31 J28 C17:C18 C12:C15 C20:C22 J10:J12 J14:J15 J18:J19 J21 J5:J7 C5:C8 C24">
    <cfRule type="cellIs" dxfId="1072" priority="905" operator="equal">
      <formula>4</formula>
    </cfRule>
  </conditionalFormatting>
  <conditionalFormatting sqref="AD41:AD44 C41:C51 AD34:AD38 AD26:AD31 H27:AC45 H11:AD13 H15:AD15 H17:AD17 H19:AD24 H11:AC15 H5:AD9 H17:AC18 J9:J29 C5:C39">
    <cfRule type="cellIs" dxfId="1071" priority="901" operator="equal">
      <formula>4</formula>
    </cfRule>
    <cfRule type="cellIs" dxfId="1070" priority="902" operator="equal">
      <formula>3</formula>
    </cfRule>
    <cfRule type="cellIs" dxfId="1069" priority="903" operator="equal">
      <formula>2</formula>
    </cfRule>
    <cfRule type="cellIs" dxfId="1068" priority="904" operator="equal">
      <formula>1</formula>
    </cfRule>
  </conditionalFormatting>
  <conditionalFormatting sqref="H47:AC48 AD46:AD47">
    <cfRule type="cellIs" dxfId="1067" priority="45" operator="equal">
      <formula>4</formula>
    </cfRule>
    <cfRule type="cellIs" dxfId="1066" priority="46" operator="equal">
      <formula>3</formula>
    </cfRule>
    <cfRule type="cellIs" dxfId="1065" priority="47" operator="equal">
      <formula>2</formula>
    </cfRule>
    <cfRule type="cellIs" dxfId="1064" priority="48" operator="equal">
      <formula>1</formula>
    </cfRule>
  </conditionalFormatting>
  <conditionalFormatting sqref="AD46:AD47 H47:AC48 C42:C48 AD41:AD44 AD34:AD38 AD26:AD31 C27:C38 H27:AC45 H11:AD13 H15:AD15 H17:AD17 H19:AD24 C11:C13 C15 H11:AC15 C5:C9 H5:AD9 C17:C24 H17:AC18">
    <cfRule type="cellIs" dxfId="1063" priority="37" operator="equal">
      <formula>4</formula>
    </cfRule>
    <cfRule type="cellIs" dxfId="1062" priority="38" operator="equal">
      <formula>4</formula>
    </cfRule>
    <cfRule type="cellIs" dxfId="1061" priority="39" operator="equal">
      <formula>3</formula>
    </cfRule>
    <cfRule type="cellIs" dxfId="1060" priority="40" operator="equal">
      <formula>2</formula>
    </cfRule>
    <cfRule type="cellIs" dxfId="1059" priority="41" operator="equal">
      <formula>2</formula>
    </cfRule>
    <cfRule type="cellIs" dxfId="1058" priority="42" operator="equal">
      <formula>2</formula>
    </cfRule>
    <cfRule type="cellIs" dxfId="1057" priority="43" operator="equal">
      <formula>2</formula>
    </cfRule>
    <cfRule type="cellIs" dxfId="1056" priority="44" operator="equal">
      <formula>1</formula>
    </cfRule>
  </conditionalFormatting>
  <conditionalFormatting sqref="C13">
    <cfRule type="cellIs" dxfId="1055" priority="36" operator="equal">
      <formula>2</formula>
    </cfRule>
  </conditionalFormatting>
  <conditionalFormatting sqref="B46:C46 C47:C48 AD46:AD47 H47:AC48 C42:C45 AD41:AD44 AD34:AD38 AD26:AD31 C27:C38 H27:AC45 H11:AD13 H15:AD15 H17:AD17 H19:AD24 C11:C13 C15 H11:AC15 C5:C9 H5:AD9 C17:C24 H17:AC18">
    <cfRule type="cellIs" dxfId="1054" priority="35" operator="equal">
      <formula>2</formula>
    </cfRule>
  </conditionalFormatting>
  <conditionalFormatting sqref="C47:C48 AD46:AD47 H47:AC48 C42:C45 AD41:AD44 AD34:AD38 AD26:AD31 C27:C38 H27:AC45 H11:AD13 H15:AD15 H17:AD17 H19:AD24 C11:C13 C15 H11:AC15 C5:C9 H5:AD9 C17:C24 H17:AC18">
    <cfRule type="cellIs" dxfId="1053" priority="34" operator="equal">
      <formula>4</formula>
    </cfRule>
  </conditionalFormatting>
  <conditionalFormatting sqref="H50:AC51 H45:AC48 C44:C54 C42">
    <cfRule type="cellIs" dxfId="1052" priority="30" operator="equal">
      <formula>4</formula>
    </cfRule>
    <cfRule type="cellIs" dxfId="1051" priority="31" operator="equal">
      <formula>3</formula>
    </cfRule>
    <cfRule type="cellIs" dxfId="1050" priority="32" operator="equal">
      <formula>2</formula>
    </cfRule>
    <cfRule type="cellIs" dxfId="1049" priority="33" operator="equal">
      <formula>1</formula>
    </cfRule>
  </conditionalFormatting>
  <conditionalFormatting sqref="H50:AC51 C45:C51 H45:AC48">
    <cfRule type="cellIs" dxfId="1048" priority="22" operator="equal">
      <formula>4</formula>
    </cfRule>
    <cfRule type="cellIs" dxfId="1047" priority="23" operator="equal">
      <formula>4</formula>
    </cfRule>
    <cfRule type="cellIs" dxfId="1046" priority="24" operator="equal">
      <formula>3</formula>
    </cfRule>
    <cfRule type="cellIs" dxfId="1045" priority="25" operator="equal">
      <formula>2</formula>
    </cfRule>
    <cfRule type="cellIs" dxfId="1044" priority="26" operator="equal">
      <formula>2</formula>
    </cfRule>
    <cfRule type="cellIs" dxfId="1043" priority="27" operator="equal">
      <formula>2</formula>
    </cfRule>
    <cfRule type="cellIs" dxfId="1042" priority="28" operator="equal">
      <formula>2</formula>
    </cfRule>
    <cfRule type="cellIs" dxfId="1041" priority="29" operator="equal">
      <formula>1</formula>
    </cfRule>
  </conditionalFormatting>
  <conditionalFormatting sqref="B49:C49 C50:C51 H50:AC51 C45:C48 H45:AC48">
    <cfRule type="cellIs" dxfId="1040" priority="20" operator="equal">
      <formula>2</formula>
    </cfRule>
  </conditionalFormatting>
  <conditionalFormatting sqref="C50:C51 H50:AC51 C45:C48 H45:AC48">
    <cfRule type="cellIs" dxfId="1039" priority="19" operator="equal">
      <formula>4</formula>
    </cfRule>
  </conditionalFormatting>
  <conditionalFormatting sqref="C45:C48 C50:C51 C40:C41 C38 C33:C36 C30:C31 C28 C11:C15 C21:C24 C5:C9 C17:C18">
    <cfRule type="cellIs" dxfId="1038" priority="15" operator="equal">
      <formula>4</formula>
    </cfRule>
    <cfRule type="cellIs" dxfId="1037" priority="16" operator="equal">
      <formula>3</formula>
    </cfRule>
    <cfRule type="cellIs" dxfId="1036" priority="17" operator="equal">
      <formula>2</formula>
    </cfRule>
    <cfRule type="cellIs" dxfId="1035" priority="18" operator="equal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31</vt:i4>
      </vt:variant>
    </vt:vector>
  </HeadingPairs>
  <TitlesOfParts>
    <vt:vector size="31" baseType="lpstr">
      <vt:lpstr>Classe</vt:lpstr>
      <vt:lpstr>Elève1</vt:lpstr>
      <vt:lpstr>Elève2</vt:lpstr>
      <vt:lpstr>Elève3</vt:lpstr>
      <vt:lpstr>Elève4</vt:lpstr>
      <vt:lpstr>Elève5</vt:lpstr>
      <vt:lpstr>Elève6</vt:lpstr>
      <vt:lpstr>Elève7</vt:lpstr>
      <vt:lpstr>Elève8</vt:lpstr>
      <vt:lpstr>Elève9</vt:lpstr>
      <vt:lpstr>Elève10</vt:lpstr>
      <vt:lpstr>Elève11</vt:lpstr>
      <vt:lpstr>Elève12</vt:lpstr>
      <vt:lpstr>Elève13</vt:lpstr>
      <vt:lpstr>Elève14</vt:lpstr>
      <vt:lpstr>Elève15</vt:lpstr>
      <vt:lpstr>Elève16</vt:lpstr>
      <vt:lpstr>Elève17</vt:lpstr>
      <vt:lpstr>Elève18</vt:lpstr>
      <vt:lpstr>Elève19</vt:lpstr>
      <vt:lpstr>Elève20</vt:lpstr>
      <vt:lpstr>Elève21</vt:lpstr>
      <vt:lpstr>Elève22</vt:lpstr>
      <vt:lpstr>Elève23</vt:lpstr>
      <vt:lpstr>Elève24</vt:lpstr>
      <vt:lpstr>Elève25</vt:lpstr>
      <vt:lpstr>Elève26</vt:lpstr>
      <vt:lpstr>Elève27</vt:lpstr>
      <vt:lpstr>Elève28</vt:lpstr>
      <vt:lpstr>Elève29</vt:lpstr>
      <vt:lpstr>Elève30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Piétot</dc:creator>
  <cp:lastModifiedBy>arty</cp:lastModifiedBy>
  <dcterms:created xsi:type="dcterms:W3CDTF">2013-09-12T12:18:41Z</dcterms:created>
  <dcterms:modified xsi:type="dcterms:W3CDTF">2016-02-24T14:21:58Z</dcterms:modified>
</cp:coreProperties>
</file>